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90" yWindow="405" windowWidth="15975" windowHeight="4770" tabRatio="886" firstSheet="3" activeTab="7"/>
  </bookViews>
  <sheets>
    <sheet name="Аnalysis- 6 months 2021" sheetId="27" r:id="rId1"/>
    <sheet name="6 months 2021" sheetId="25" r:id="rId2"/>
    <sheet name="explanatory 6 months 2021" sheetId="26" r:id="rId3"/>
    <sheet name="Financial result 6 months 2021" sheetId="29" r:id="rId4"/>
    <sheet name="Period expenses 6 months " sheetId="30" r:id="rId5"/>
    <sheet name="Cost analysis 6 months 2021" sheetId="32" r:id="rId6"/>
    <sheet name="Table №5 6 months  " sheetId="31" r:id="rId7"/>
    <sheet name="Appendix №1 6 months 2021 " sheetId="28" r:id="rId8"/>
  </sheets>
  <externalReferences>
    <externalReference r:id="rId9"/>
    <externalReference r:id="rId10"/>
    <externalReference r:id="rId11"/>
    <externalReference r:id="rId12"/>
    <externalReference r:id="rId13"/>
    <externalReference r:id="rId14"/>
  </externalReferences>
  <definedNames>
    <definedName name="\a">#N/A</definedName>
    <definedName name="\b">#N/A</definedName>
    <definedName name="\z">#N/A</definedName>
    <definedName name="_100Module4_B009__.LOGIN">[1]!'[Module4(B009)].LOGIN'</definedName>
    <definedName name="_101Module4_B010__.LOGIN">[1]!'[Module4(B010)].LOGIN'</definedName>
    <definedName name="_102Module4_B011__.LOGIN">[1]!'[Module4(B011)].LOGIN'</definedName>
    <definedName name="_103Module4_B016__.LOGIN">[1]!'[Module4(B016)].LOGIN'</definedName>
    <definedName name="_104Module4_B021__.LOGIN">[1]!'[Module4(B021)].LOGIN'</definedName>
    <definedName name="_105Module4_B022__.LOGIN">[1]!'[Module4(B022)].LOGIN'</definedName>
    <definedName name="_106Module4_B038__.LOGIN">[1]!'[Module4(B038)].LOGIN'</definedName>
    <definedName name="_107Module4_B040__.LOGIN">[1]!'[Module4(B040)].LOGIN'</definedName>
    <definedName name="_108Module4_B044__.LOGIN">[1]!'[Module4(B044)].LOGIN'</definedName>
    <definedName name="_109Module4_B045__.LOGIN">[1]!'[Module4(B045)].LOGIN'</definedName>
    <definedName name="_110Module4_B046__.LOGIN">[1]!'[Module4(B046)].LOGIN'</definedName>
    <definedName name="_111Module4_B048__.LOGIN">[1]!'[Module4(B048)].LOGIN'</definedName>
    <definedName name="_112Module4_B050__.LOGIN">[1]!'[Module4(B050)].LOGIN'</definedName>
    <definedName name="_113Module4_B051__.LOGIN">[1]!'[Module4(B051)].LOGIN'</definedName>
    <definedName name="_114Module4_B057__.LOGIN">[1]!'[Module4(B057)].LOGIN'</definedName>
    <definedName name="_115Module4_B060__.LOGIN">[1]!'[Module4(B060)].LOGIN'</definedName>
    <definedName name="_116Module4_C001__.LOGIN">[1]!'[Module4(C001)].LOGIN'</definedName>
    <definedName name="_117Module4_C002__.LOGIN">[1]!'[Module4(C002)].LOGIN'</definedName>
    <definedName name="_118Module4_C005__.LOGIN">[1]!'[Module4(C005)].LOGIN'</definedName>
    <definedName name="_119Module4_C007__.LOGIN">[1]!'[Module4(C007)].LOGIN'</definedName>
    <definedName name="_121Module4_C013__.LOGIN">[1]!'[Module4(C013)].LOGIN'</definedName>
    <definedName name="_122Module4_C014__.LOGIN">[1]!'[Module4(C014)].LOGIN'</definedName>
    <definedName name="_123Module4_C020__.LOGIN">[1]!'[Module4(C020)].LOGIN'</definedName>
    <definedName name="_124Module4_D001__.LOGIN">[1]!'[Module4(D001)].LOGIN'</definedName>
    <definedName name="_125Module4_D002__.LOGIN">[1]!'[Module4(D002)].LOGIN'</definedName>
    <definedName name="_126Module4_D007__.LOGIN">[1]!'[Module4(D007)].LOGIN'</definedName>
    <definedName name="_127Module4_D009__.LOGIN">[1]!'[Module4(D009)].LOGIN'</definedName>
    <definedName name="_128Module4_D010__.LOGIN">[1]!'[Module4(D010)].LOGIN'</definedName>
    <definedName name="_89Module4_B0017__.LOGIN">[1]!'[Module4(B0017)].LOGIN'</definedName>
    <definedName name="_90Module4_B002__.LOGIN">[1]!'[Module4(B002)].LOGIN'</definedName>
    <definedName name="_91Module4_B0025__.LOGIN">[1]!'[Module4(B0025)].LOGIN'</definedName>
    <definedName name="_92Module4_B0026__.LOGIN">[1]!'[Module4(B0026)].LOGIN'</definedName>
    <definedName name="_93Module4_B0027__.LOGIN">[1]!'[Module4(B0027)].LOGIN'</definedName>
    <definedName name="_94Module4_B003__.LOGIN">[1]!'[Module4(B003)].LOGIN'</definedName>
    <definedName name="_95Module4_B004__.LOGIN">[1]!'[Module4(B004)].LOGIN'</definedName>
    <definedName name="_96Module4_B005__.LOGIN">[1]!'[Module4(B005)].LOGIN'</definedName>
    <definedName name="_97Module4_B006__.LOGIN">[1]!'[Module4(B006)].LOGIN'</definedName>
    <definedName name="_98Module4_B007__.LOGIN">[1]!'[Module4(B007)].LOGIN'</definedName>
    <definedName name="_99Module4_B008__.LOGIN">[1]!'[Module4(B008)].LOGIN'</definedName>
    <definedName name="_a1Z" localSheetId="1">[2]사양조정!#REF!,[2]사양조정!$C$11,[2]사양조정!$D$11,[2]사양조정!$E$11,[2]사양조정!$F$11</definedName>
    <definedName name="_a1Z" localSheetId="7">[2]사양조정!#REF!,[2]사양조정!$C$11,[2]사양조정!$D$11,[2]사양조정!$E$11,[2]사양조정!$F$11</definedName>
    <definedName name="_a1Z" localSheetId="5">[2]사양조정!#REF!,[2]사양조정!$C$11,[2]사양조정!$D$11,[2]사양조정!$E$11,[2]사양조정!$F$11</definedName>
    <definedName name="_a1Z" localSheetId="2">[2]사양조정!#REF!,[2]사양조정!$C$11,[2]사양조정!$D$11,[2]사양조정!$E$11,[2]사양조정!$F$11</definedName>
    <definedName name="_a1Z" localSheetId="3">[2]사양조정!#REF!,[2]사양조정!$C$11,[2]사양조정!$D$11,[2]사양조정!$E$11,[2]사양조정!$F$11</definedName>
    <definedName name="_a1Z" localSheetId="4">[2]사양조정!#REF!,[2]사양조정!$C$11,[2]사양조정!$D$11,[2]사양조정!$E$11,[2]사양조정!$F$11</definedName>
    <definedName name="_a1Z" localSheetId="6">[2]사양조정!#REF!,[2]사양조정!$C$11,[2]사양조정!$D$11,[2]사양조정!$E$11,[2]사양조정!$F$11</definedName>
    <definedName name="_a1Z" localSheetId="0">[2]사양조정!#REF!,[2]사양조정!$C$11,[2]사양조정!$D$11,[2]사양조정!$E$11,[2]사양조정!$F$11</definedName>
    <definedName name="_a1Z">[2]사양조정!#REF!,[2]사양조정!$C$11,[2]사양조정!$D$11,[2]사양조정!$E$11,[2]사양조정!$F$11</definedName>
    <definedName name="_a2Z">[2]사양조정!$G$11,[2]사양조정!$H$11,[2]사양조정!$I$11,[2]사양조정!$J$11,[2]사양조정!$K$11</definedName>
    <definedName name="_AT1" localSheetId="7" hidden="1">{#N/A,#N/A,FALSE,"인원";#N/A,#N/A,FALSE,"비용2";#N/A,#N/A,FALSE,"비용1";#N/A,#N/A,FALSE,"비용";#N/A,#N/A,FALSE,"보증2";#N/A,#N/A,FALSE,"보증1";#N/A,#N/A,FALSE,"보증";#N/A,#N/A,FALSE,"손익1";#N/A,#N/A,FALSE,"손익";#N/A,#N/A,FALSE,"부서별매출";#N/A,#N/A,FALSE,"매출"}</definedName>
    <definedName name="_AT1" localSheetId="5" hidden="1">{#N/A,#N/A,FALSE,"인원";#N/A,#N/A,FALSE,"비용2";#N/A,#N/A,FALSE,"비용1";#N/A,#N/A,FALSE,"비용";#N/A,#N/A,FALSE,"보증2";#N/A,#N/A,FALSE,"보증1";#N/A,#N/A,FALSE,"보증";#N/A,#N/A,FALSE,"손익1";#N/A,#N/A,FALSE,"손익";#N/A,#N/A,FALSE,"부서별매출";#N/A,#N/A,FALSE,"매출"}</definedName>
    <definedName name="_AT1" localSheetId="2" hidden="1">{#N/A,#N/A,FALSE,"인원";#N/A,#N/A,FALSE,"비용2";#N/A,#N/A,FALSE,"비용1";#N/A,#N/A,FALSE,"비용";#N/A,#N/A,FALSE,"보증2";#N/A,#N/A,FALSE,"보증1";#N/A,#N/A,FALSE,"보증";#N/A,#N/A,FALSE,"손익1";#N/A,#N/A,FALSE,"손익";#N/A,#N/A,FALSE,"부서별매출";#N/A,#N/A,FALSE,"매출"}</definedName>
    <definedName name="_AT1" localSheetId="3" hidden="1">{#N/A,#N/A,FALSE,"인원";#N/A,#N/A,FALSE,"비용2";#N/A,#N/A,FALSE,"비용1";#N/A,#N/A,FALSE,"비용";#N/A,#N/A,FALSE,"보증2";#N/A,#N/A,FALSE,"보증1";#N/A,#N/A,FALSE,"보증";#N/A,#N/A,FALSE,"손익1";#N/A,#N/A,FALSE,"손익";#N/A,#N/A,FALSE,"부서별매출";#N/A,#N/A,FALSE,"매출"}</definedName>
    <definedName name="_AT1" localSheetId="4" hidden="1">{#N/A,#N/A,FALSE,"인원";#N/A,#N/A,FALSE,"비용2";#N/A,#N/A,FALSE,"비용1";#N/A,#N/A,FALSE,"비용";#N/A,#N/A,FALSE,"보증2";#N/A,#N/A,FALSE,"보증1";#N/A,#N/A,FALSE,"보증";#N/A,#N/A,FALSE,"손익1";#N/A,#N/A,FALSE,"손익";#N/A,#N/A,FALSE,"부서별매출";#N/A,#N/A,FALSE,"매출"}</definedName>
    <definedName name="_AT1" localSheetId="6" hidden="1">{#N/A,#N/A,FALSE,"인원";#N/A,#N/A,FALSE,"비용2";#N/A,#N/A,FALSE,"비용1";#N/A,#N/A,FALSE,"비용";#N/A,#N/A,FALSE,"보증2";#N/A,#N/A,FALSE,"보증1";#N/A,#N/A,FALSE,"보증";#N/A,#N/A,FALSE,"손익1";#N/A,#N/A,FALSE,"손익";#N/A,#N/A,FALSE,"부서별매출";#N/A,#N/A,FALSE,"매출"}</definedName>
    <definedName name="_AT1" localSheetId="0" hidden="1">{#N/A,#N/A,FALSE,"인원";#N/A,#N/A,FALSE,"비용2";#N/A,#N/A,FALSE,"비용1";#N/A,#N/A,FALSE,"비용";#N/A,#N/A,FALSE,"보증2";#N/A,#N/A,FALSE,"보증1";#N/A,#N/A,FALSE,"보증";#N/A,#N/A,FALSE,"손익1";#N/A,#N/A,FALSE,"손익";#N/A,#N/A,FALSE,"부서별매출";#N/A,#N/A,FALSE,"매출"}</definedName>
    <definedName name="_AT1" hidden="1">{#N/A,#N/A,FALSE,"인원";#N/A,#N/A,FALSE,"비용2";#N/A,#N/A,FALSE,"비용1";#N/A,#N/A,FALSE,"비용";#N/A,#N/A,FALSE,"보증2";#N/A,#N/A,FALSE,"보증1";#N/A,#N/A,FALSE,"보증";#N/A,#N/A,FALSE,"손익1";#N/A,#N/A,FALSE,"손익";#N/A,#N/A,FALSE,"부서별매출";#N/A,#N/A,FALSE,"매출"}</definedName>
    <definedName name="_AT2"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localSheetId="7" hidden="1">{#N/A,#N/A,FALSE,"인원";#N/A,#N/A,FALSE,"비용2";#N/A,#N/A,FALSE,"비용1";#N/A,#N/A,FALSE,"비용";#N/A,#N/A,FALSE,"보증2";#N/A,#N/A,FALSE,"보증1";#N/A,#N/A,FALSE,"보증";#N/A,#N/A,FALSE,"손익1";#N/A,#N/A,FALSE,"손익";#N/A,#N/A,FALSE,"부서별매출";#N/A,#N/A,FALSE,"매출"}</definedName>
    <definedName name="_AT3" localSheetId="5" hidden="1">{#N/A,#N/A,FALSE,"인원";#N/A,#N/A,FALSE,"비용2";#N/A,#N/A,FALSE,"비용1";#N/A,#N/A,FALSE,"비용";#N/A,#N/A,FALSE,"보증2";#N/A,#N/A,FALSE,"보증1";#N/A,#N/A,FALSE,"보증";#N/A,#N/A,FALSE,"손익1";#N/A,#N/A,FALSE,"손익";#N/A,#N/A,FALSE,"부서별매출";#N/A,#N/A,FALSE,"매출"}</definedName>
    <definedName name="_AT3" localSheetId="2" hidden="1">{#N/A,#N/A,FALSE,"인원";#N/A,#N/A,FALSE,"비용2";#N/A,#N/A,FALSE,"비용1";#N/A,#N/A,FALSE,"비용";#N/A,#N/A,FALSE,"보증2";#N/A,#N/A,FALSE,"보증1";#N/A,#N/A,FALSE,"보증";#N/A,#N/A,FALSE,"손익1";#N/A,#N/A,FALSE,"손익";#N/A,#N/A,FALSE,"부서별매출";#N/A,#N/A,FALSE,"매출"}</definedName>
    <definedName name="_AT3" localSheetId="3" hidden="1">{#N/A,#N/A,FALSE,"인원";#N/A,#N/A,FALSE,"비용2";#N/A,#N/A,FALSE,"비용1";#N/A,#N/A,FALSE,"비용";#N/A,#N/A,FALSE,"보증2";#N/A,#N/A,FALSE,"보증1";#N/A,#N/A,FALSE,"보증";#N/A,#N/A,FALSE,"손익1";#N/A,#N/A,FALSE,"손익";#N/A,#N/A,FALSE,"부서별매출";#N/A,#N/A,FALSE,"매출"}</definedName>
    <definedName name="_AT3" localSheetId="4" hidden="1">{#N/A,#N/A,FALSE,"인원";#N/A,#N/A,FALSE,"비용2";#N/A,#N/A,FALSE,"비용1";#N/A,#N/A,FALSE,"비용";#N/A,#N/A,FALSE,"보증2";#N/A,#N/A,FALSE,"보증1";#N/A,#N/A,FALSE,"보증";#N/A,#N/A,FALSE,"손익1";#N/A,#N/A,FALSE,"손익";#N/A,#N/A,FALSE,"부서별매출";#N/A,#N/A,FALSE,"매출"}</definedName>
    <definedName name="_AT3" localSheetId="6" hidden="1">{#N/A,#N/A,FALSE,"인원";#N/A,#N/A,FALSE,"비용2";#N/A,#N/A,FALSE,"비용1";#N/A,#N/A,FALSE,"비용";#N/A,#N/A,FALSE,"보증2";#N/A,#N/A,FALSE,"보증1";#N/A,#N/A,FALSE,"보증";#N/A,#N/A,FALSE,"손익1";#N/A,#N/A,FALSE,"손익";#N/A,#N/A,FALSE,"부서별매출";#N/A,#N/A,FALSE,"매출"}</definedName>
    <definedName name="_AT3" localSheetId="0" hidden="1">{#N/A,#N/A,FALSE,"인원";#N/A,#N/A,FALSE,"비용2";#N/A,#N/A,FALSE,"비용1";#N/A,#N/A,FALSE,"비용";#N/A,#N/A,FALSE,"보증2";#N/A,#N/A,FALSE,"보증1";#N/A,#N/A,FALSE,"보증";#N/A,#N/A,FALSE,"손익1";#N/A,#N/A,FALSE,"손익";#N/A,#N/A,FALSE,"부서별매출";#N/A,#N/A,FALSE,"매출"}</definedName>
    <definedName name="_AT3" hidden="1">{#N/A,#N/A,FALSE,"인원";#N/A,#N/A,FALSE,"비용2";#N/A,#N/A,FALSE,"비용1";#N/A,#N/A,FALSE,"비용";#N/A,#N/A,FALSE,"보증2";#N/A,#N/A,FALSE,"보증1";#N/A,#N/A,FALSE,"보증";#N/A,#N/A,FALSE,"손익1";#N/A,#N/A,FALSE,"손익";#N/A,#N/A,FALSE,"부서별매출";#N/A,#N/A,FALSE,"매출"}</definedName>
    <definedName name="_veh1">[2]사양조정!$B$5:$B$8</definedName>
    <definedName name="_veh10">[2]사양조정!$K$5:$K$8</definedName>
    <definedName name="_veh2">[2]사양조정!$C$5:$C$8</definedName>
    <definedName name="_veh3">[2]사양조정!$D$5:$D$8</definedName>
    <definedName name="_veh4">[2]사양조정!$E$5:$E$8</definedName>
    <definedName name="_veh5">[2]사양조정!$F$5:$F$8</definedName>
    <definedName name="_veh6">[2]사양조정!$G$5:$G$8</definedName>
    <definedName name="_veh7">[2]사양조정!$H$5:$H$8</definedName>
    <definedName name="_veh8">[2]사양조정!$I$5:$I$8</definedName>
    <definedName name="_veh9">[2]사양조정!$J$5:$J$8</definedName>
    <definedName name="Butt_press">[3]!Butt_press</definedName>
    <definedName name="clear">[3]!clear</definedName>
    <definedName name="CoAc_?I?C?o">'[4]AeCO SPL'!$A$4:$Y$2798</definedName>
    <definedName name="CoAc_?I·?C°?o">'[5]AeCO SPL'!$A$4:$Y$2798</definedName>
    <definedName name="DATA2">#N/A</definedName>
    <definedName name="dddddd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e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thering">[6]!gethering</definedName>
    <definedName name="goto_managemant">[6]!goto_managemant</definedName>
    <definedName name="Goto_manual">[3]!Goto_manual</definedName>
    <definedName name="ID">[3]!ID</definedName>
    <definedName name="IE">[1]!IE</definedName>
    <definedName name="KKJJHH"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ove">[3]!move</definedName>
    <definedName name="SSS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 localSheetId="7" hidden="1">{#N/A,#N/A,TRUE,"일정"}</definedName>
    <definedName name="tt" localSheetId="5" hidden="1">{#N/A,#N/A,TRUE,"일정"}</definedName>
    <definedName name="tt" localSheetId="2" hidden="1">{#N/A,#N/A,TRUE,"일정"}</definedName>
    <definedName name="tt" localSheetId="3" hidden="1">{#N/A,#N/A,TRUE,"일정"}</definedName>
    <definedName name="tt" localSheetId="4" hidden="1">{#N/A,#N/A,TRUE,"일정"}</definedName>
    <definedName name="tt" localSheetId="6" hidden="1">{#N/A,#N/A,TRUE,"일정"}</definedName>
    <definedName name="tt" localSheetId="0" hidden="1">{#N/A,#N/A,TRUE,"일정"}</definedName>
    <definedName name="tt" hidden="1">{#N/A,#N/A,TRUE,"일정"}</definedName>
    <definedName name="TYR"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Print._.All." localSheetId="7"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5"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2"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3"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4"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6"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0"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localSheetId="7" hidden="1">{#N/A,#N/A,FALSE,"인원";#N/A,#N/A,FALSE,"비용2";#N/A,#N/A,FALSE,"비용1";#N/A,#N/A,FALSE,"비용";#N/A,#N/A,FALSE,"보증2";#N/A,#N/A,FALSE,"보증1";#N/A,#N/A,FALSE,"보증";#N/A,#N/A,FALSE,"손익1";#N/A,#N/A,FALSE,"손익";#N/A,#N/A,FALSE,"부서별매출";#N/A,#N/A,FALSE,"매출"}</definedName>
    <definedName name="wrn.RPT." localSheetId="5" hidden="1">{#N/A,#N/A,FALSE,"인원";#N/A,#N/A,FALSE,"비용2";#N/A,#N/A,FALSE,"비용1";#N/A,#N/A,FALSE,"비용";#N/A,#N/A,FALSE,"보증2";#N/A,#N/A,FALSE,"보증1";#N/A,#N/A,FALSE,"보증";#N/A,#N/A,FALSE,"손익1";#N/A,#N/A,FALSE,"손익";#N/A,#N/A,FALSE,"부서별매출";#N/A,#N/A,FALSE,"매출"}</definedName>
    <definedName name="wrn.RPT." localSheetId="2" hidden="1">{#N/A,#N/A,FALSE,"인원";#N/A,#N/A,FALSE,"비용2";#N/A,#N/A,FALSE,"비용1";#N/A,#N/A,FALSE,"비용";#N/A,#N/A,FALSE,"보증2";#N/A,#N/A,FALSE,"보증1";#N/A,#N/A,FALSE,"보증";#N/A,#N/A,FALSE,"손익1";#N/A,#N/A,FALSE,"손익";#N/A,#N/A,FALSE,"부서별매출";#N/A,#N/A,FALSE,"매출"}</definedName>
    <definedName name="wrn.RPT." localSheetId="3" hidden="1">{#N/A,#N/A,FALSE,"인원";#N/A,#N/A,FALSE,"비용2";#N/A,#N/A,FALSE,"비용1";#N/A,#N/A,FALSE,"비용";#N/A,#N/A,FALSE,"보증2";#N/A,#N/A,FALSE,"보증1";#N/A,#N/A,FALSE,"보증";#N/A,#N/A,FALSE,"손익1";#N/A,#N/A,FALSE,"손익";#N/A,#N/A,FALSE,"부서별매출";#N/A,#N/A,FALSE,"매출"}</definedName>
    <definedName name="wrn.RPT." localSheetId="4" hidden="1">{#N/A,#N/A,FALSE,"인원";#N/A,#N/A,FALSE,"비용2";#N/A,#N/A,FALSE,"비용1";#N/A,#N/A,FALSE,"비용";#N/A,#N/A,FALSE,"보증2";#N/A,#N/A,FALSE,"보증1";#N/A,#N/A,FALSE,"보증";#N/A,#N/A,FALSE,"손익1";#N/A,#N/A,FALSE,"손익";#N/A,#N/A,FALSE,"부서별매출";#N/A,#N/A,FALSE,"매출"}</definedName>
    <definedName name="wrn.RPT." localSheetId="6" hidden="1">{#N/A,#N/A,FALSE,"인원";#N/A,#N/A,FALSE,"비용2";#N/A,#N/A,FALSE,"비용1";#N/A,#N/A,FALSE,"비용";#N/A,#N/A,FALSE,"보증2";#N/A,#N/A,FALSE,"보증1";#N/A,#N/A,FALSE,"보증";#N/A,#N/A,FALSE,"손익1";#N/A,#N/A,FALSE,"손익";#N/A,#N/A,FALSE,"부서별매출";#N/A,#N/A,FALSE,"매출"}</definedName>
    <definedName name="wrn.RPT." localSheetId="0" hidden="1">{#N/A,#N/A,FALSE,"인원";#N/A,#N/A,FALSE,"비용2";#N/A,#N/A,FALSE,"비용1";#N/A,#N/A,FALSE,"비용";#N/A,#N/A,FALSE,"보증2";#N/A,#N/A,FALSE,"보증1";#N/A,#N/A,FALSE,"보증";#N/A,#N/A,FALSE,"손익1";#N/A,#N/A,FALSE,"손익";#N/A,#N/A,FALSE,"부서별매출";#N/A,#N/A,FALSE,"매출"}</definedName>
    <definedName name="wrn.RPT." hidden="1">{#N/A,#N/A,FALSE,"인원";#N/A,#N/A,FALSE,"비용2";#N/A,#N/A,FALSE,"비용1";#N/A,#N/A,FALSE,"비용";#N/A,#N/A,FALSE,"보증2";#N/A,#N/A,FALSE,"보증1";#N/A,#N/A,FALSE,"보증";#N/A,#N/A,FALSE,"손익1";#N/A,#N/A,FALSE,"손익";#N/A,#N/A,FALSE,"부서별매출";#N/A,#N/A,FALSE,"매출"}</definedName>
    <definedName name="wrn.자판정비._.월간회의자료."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주간._.보고." localSheetId="7" hidden="1">{#N/A,#N/A,TRUE,"일정"}</definedName>
    <definedName name="wrn.주간._.보고." localSheetId="5" hidden="1">{#N/A,#N/A,TRUE,"일정"}</definedName>
    <definedName name="wrn.주간._.보고." localSheetId="2" hidden="1">{#N/A,#N/A,TRUE,"일정"}</definedName>
    <definedName name="wrn.주간._.보고." localSheetId="3" hidden="1">{#N/A,#N/A,TRUE,"일정"}</definedName>
    <definedName name="wrn.주간._.보고." localSheetId="4" hidden="1">{#N/A,#N/A,TRUE,"일정"}</definedName>
    <definedName name="wrn.주간._.보고." localSheetId="6" hidden="1">{#N/A,#N/A,TRUE,"일정"}</definedName>
    <definedName name="wrn.주간._.보고." localSheetId="0" hidden="1">{#N/A,#N/A,TRUE,"일정"}</definedName>
    <definedName name="wrn.주간._.보고." hidden="1">{#N/A,#N/A,TRUE,"일정"}</definedName>
    <definedName name="WWW"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localSheetId="7" hidden="1">{#N/A,#N/A,TRUE,"일정"}</definedName>
    <definedName name="WWWW" localSheetId="5" hidden="1">{#N/A,#N/A,TRUE,"일정"}</definedName>
    <definedName name="WWWW" localSheetId="2" hidden="1">{#N/A,#N/A,TRUE,"일정"}</definedName>
    <definedName name="WWWW" localSheetId="3" hidden="1">{#N/A,#N/A,TRUE,"일정"}</definedName>
    <definedName name="WWWW" localSheetId="4" hidden="1">{#N/A,#N/A,TRUE,"일정"}</definedName>
    <definedName name="WWWW" localSheetId="6" hidden="1">{#N/A,#N/A,TRUE,"일정"}</definedName>
    <definedName name="WWWW" localSheetId="0" hidden="1">{#N/A,#N/A,TRUE,"일정"}</definedName>
    <definedName name="WWWW" hidden="1">{#N/A,#N/A,TRUE,"일정"}</definedName>
    <definedName name="_xlnm.Database" localSheetId="1">#REF!</definedName>
    <definedName name="_xlnm.Database" localSheetId="7">#REF!</definedName>
    <definedName name="_xlnm.Database" localSheetId="5">#REF!</definedName>
    <definedName name="_xlnm.Database" localSheetId="2">#REF!</definedName>
    <definedName name="_xlnm.Database" localSheetId="3">#REF!</definedName>
    <definedName name="_xlnm.Database" localSheetId="4">#REF!</definedName>
    <definedName name="_xlnm.Database" localSheetId="6">#REF!</definedName>
    <definedName name="_xlnm.Database" localSheetId="0">#REF!</definedName>
    <definedName name="_xlnm.Database">#REF!</definedName>
    <definedName name="Голышев" localSheetId="7" hidden="1">{#N/A,#N/A,FALSE,"인원";#N/A,#N/A,FALSE,"비용2";#N/A,#N/A,FALSE,"비용1";#N/A,#N/A,FALSE,"비용";#N/A,#N/A,FALSE,"보증2";#N/A,#N/A,FALSE,"보증1";#N/A,#N/A,FALSE,"보증";#N/A,#N/A,FALSE,"손익1";#N/A,#N/A,FALSE,"손익";#N/A,#N/A,FALSE,"부서별매출";#N/A,#N/A,FALSE,"매출"}</definedName>
    <definedName name="Голышев" localSheetId="5" hidden="1">{#N/A,#N/A,FALSE,"인원";#N/A,#N/A,FALSE,"비용2";#N/A,#N/A,FALSE,"비용1";#N/A,#N/A,FALSE,"비용";#N/A,#N/A,FALSE,"보증2";#N/A,#N/A,FALSE,"보증1";#N/A,#N/A,FALSE,"보증";#N/A,#N/A,FALSE,"손익1";#N/A,#N/A,FALSE,"손익";#N/A,#N/A,FALSE,"부서별매출";#N/A,#N/A,FALSE,"매출"}</definedName>
    <definedName name="Голышев" localSheetId="2" hidden="1">{#N/A,#N/A,FALSE,"인원";#N/A,#N/A,FALSE,"비용2";#N/A,#N/A,FALSE,"비용1";#N/A,#N/A,FALSE,"비용";#N/A,#N/A,FALSE,"보증2";#N/A,#N/A,FALSE,"보증1";#N/A,#N/A,FALSE,"보증";#N/A,#N/A,FALSE,"손익1";#N/A,#N/A,FALSE,"손익";#N/A,#N/A,FALSE,"부서별매출";#N/A,#N/A,FALSE,"매출"}</definedName>
    <definedName name="Голышев" localSheetId="3" hidden="1">{#N/A,#N/A,FALSE,"인원";#N/A,#N/A,FALSE,"비용2";#N/A,#N/A,FALSE,"비용1";#N/A,#N/A,FALSE,"비용";#N/A,#N/A,FALSE,"보증2";#N/A,#N/A,FALSE,"보증1";#N/A,#N/A,FALSE,"보증";#N/A,#N/A,FALSE,"손익1";#N/A,#N/A,FALSE,"손익";#N/A,#N/A,FALSE,"부서별매출";#N/A,#N/A,FALSE,"매출"}</definedName>
    <definedName name="Голышев" localSheetId="4" hidden="1">{#N/A,#N/A,FALSE,"인원";#N/A,#N/A,FALSE,"비용2";#N/A,#N/A,FALSE,"비용1";#N/A,#N/A,FALSE,"비용";#N/A,#N/A,FALSE,"보증2";#N/A,#N/A,FALSE,"보증1";#N/A,#N/A,FALSE,"보증";#N/A,#N/A,FALSE,"손익1";#N/A,#N/A,FALSE,"손익";#N/A,#N/A,FALSE,"부서별매출";#N/A,#N/A,FALSE,"매출"}</definedName>
    <definedName name="Голышев" localSheetId="6" hidden="1">{#N/A,#N/A,FALSE,"인원";#N/A,#N/A,FALSE,"비용2";#N/A,#N/A,FALSE,"비용1";#N/A,#N/A,FALSE,"비용";#N/A,#N/A,FALSE,"보증2";#N/A,#N/A,FALSE,"보증1";#N/A,#N/A,FALSE,"보증";#N/A,#N/A,FALSE,"손익1";#N/A,#N/A,FALSE,"손익";#N/A,#N/A,FALSE,"부서별매출";#N/A,#N/A,FALSE,"매출"}</definedName>
    <definedName name="Голышев" localSheetId="0" hidden="1">{#N/A,#N/A,FALSE,"인원";#N/A,#N/A,FALSE,"비용2";#N/A,#N/A,FALSE,"비용1";#N/A,#N/A,FALSE,"비용";#N/A,#N/A,FALSE,"보증2";#N/A,#N/A,FALSE,"보증1";#N/A,#N/A,FALSE,"보증";#N/A,#N/A,FALSE,"손익1";#N/A,#N/A,FALSE,"손익";#N/A,#N/A,FALSE,"부서별매출";#N/A,#N/A,FALSE,"매출"}</definedName>
    <definedName name="Голышев" hidden="1">{#N/A,#N/A,FALSE,"인원";#N/A,#N/A,FALSE,"비용2";#N/A,#N/A,FALSE,"비용1";#N/A,#N/A,FALSE,"비용";#N/A,#N/A,FALSE,"보증2";#N/A,#N/A,FALSE,"보증1";#N/A,#N/A,FALSE,"보증";#N/A,#N/A,FALSE,"손익1";#N/A,#N/A,FALSE,"손익";#N/A,#N/A,FALSE,"부서별매출";#N/A,#N/A,FALSE,"매출"}</definedName>
    <definedName name="Голышев2" localSheetId="7" hidden="1">{#N/A,#N/A,FALSE,"인원";#N/A,#N/A,FALSE,"비용2";#N/A,#N/A,FALSE,"비용1";#N/A,#N/A,FALSE,"비용";#N/A,#N/A,FALSE,"보증2";#N/A,#N/A,FALSE,"보증1";#N/A,#N/A,FALSE,"보증";#N/A,#N/A,FALSE,"손익1";#N/A,#N/A,FALSE,"손익";#N/A,#N/A,FALSE,"부서별매출";#N/A,#N/A,FALSE,"매출"}</definedName>
    <definedName name="Голышев2" localSheetId="5" hidden="1">{#N/A,#N/A,FALSE,"인원";#N/A,#N/A,FALSE,"비용2";#N/A,#N/A,FALSE,"비용1";#N/A,#N/A,FALSE,"비용";#N/A,#N/A,FALSE,"보증2";#N/A,#N/A,FALSE,"보증1";#N/A,#N/A,FALSE,"보증";#N/A,#N/A,FALSE,"손익1";#N/A,#N/A,FALSE,"손익";#N/A,#N/A,FALSE,"부서별매출";#N/A,#N/A,FALSE,"매출"}</definedName>
    <definedName name="Голышев2" localSheetId="2" hidden="1">{#N/A,#N/A,FALSE,"인원";#N/A,#N/A,FALSE,"비용2";#N/A,#N/A,FALSE,"비용1";#N/A,#N/A,FALSE,"비용";#N/A,#N/A,FALSE,"보증2";#N/A,#N/A,FALSE,"보증1";#N/A,#N/A,FALSE,"보증";#N/A,#N/A,FALSE,"손익1";#N/A,#N/A,FALSE,"손익";#N/A,#N/A,FALSE,"부서별매출";#N/A,#N/A,FALSE,"매출"}</definedName>
    <definedName name="Голышев2" localSheetId="3" hidden="1">{#N/A,#N/A,FALSE,"인원";#N/A,#N/A,FALSE,"비용2";#N/A,#N/A,FALSE,"비용1";#N/A,#N/A,FALSE,"비용";#N/A,#N/A,FALSE,"보증2";#N/A,#N/A,FALSE,"보증1";#N/A,#N/A,FALSE,"보증";#N/A,#N/A,FALSE,"손익1";#N/A,#N/A,FALSE,"손익";#N/A,#N/A,FALSE,"부서별매출";#N/A,#N/A,FALSE,"매출"}</definedName>
    <definedName name="Голышев2" localSheetId="4" hidden="1">{#N/A,#N/A,FALSE,"인원";#N/A,#N/A,FALSE,"비용2";#N/A,#N/A,FALSE,"비용1";#N/A,#N/A,FALSE,"비용";#N/A,#N/A,FALSE,"보증2";#N/A,#N/A,FALSE,"보증1";#N/A,#N/A,FALSE,"보증";#N/A,#N/A,FALSE,"손익1";#N/A,#N/A,FALSE,"손익";#N/A,#N/A,FALSE,"부서별매출";#N/A,#N/A,FALSE,"매출"}</definedName>
    <definedName name="Голышев2" localSheetId="6" hidden="1">{#N/A,#N/A,FALSE,"인원";#N/A,#N/A,FALSE,"비용2";#N/A,#N/A,FALSE,"비용1";#N/A,#N/A,FALSE,"비용";#N/A,#N/A,FALSE,"보증2";#N/A,#N/A,FALSE,"보증1";#N/A,#N/A,FALSE,"보증";#N/A,#N/A,FALSE,"손익1";#N/A,#N/A,FALSE,"손익";#N/A,#N/A,FALSE,"부서별매출";#N/A,#N/A,FALSE,"매출"}</definedName>
    <definedName name="Голышев2" localSheetId="0"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_xlnm.Print_Area" localSheetId="0">'Аnalysis- 6 months 2021'!$A$1:$I$78</definedName>
    <definedName name="구조조정계획1"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ㄴㄴㄴㄴㄴ"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대우개발기초">[1]!대우개발기초</definedName>
    <definedName name="대우개발변동">[1]!대우개발변동</definedName>
    <definedName name="대우자동차기초">[1]!대우자동차기초</definedName>
    <definedName name="대우자동차변동">[1]!대우자동차변동</definedName>
    <definedName name="미승인"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새일정" localSheetId="7" hidden="1">{#N/A,#N/A,FALSE,"인원";#N/A,#N/A,FALSE,"비용2";#N/A,#N/A,FALSE,"비용1";#N/A,#N/A,FALSE,"비용";#N/A,#N/A,FALSE,"보증2";#N/A,#N/A,FALSE,"보증1";#N/A,#N/A,FALSE,"보증";#N/A,#N/A,FALSE,"손익1";#N/A,#N/A,FALSE,"손익";#N/A,#N/A,FALSE,"부서별매출";#N/A,#N/A,FALSE,"매출"}</definedName>
    <definedName name="새일정" localSheetId="5" hidden="1">{#N/A,#N/A,FALSE,"인원";#N/A,#N/A,FALSE,"비용2";#N/A,#N/A,FALSE,"비용1";#N/A,#N/A,FALSE,"비용";#N/A,#N/A,FALSE,"보증2";#N/A,#N/A,FALSE,"보증1";#N/A,#N/A,FALSE,"보증";#N/A,#N/A,FALSE,"손익1";#N/A,#N/A,FALSE,"손익";#N/A,#N/A,FALSE,"부서별매출";#N/A,#N/A,FALSE,"매출"}</definedName>
    <definedName name="새일정" localSheetId="2" hidden="1">{#N/A,#N/A,FALSE,"인원";#N/A,#N/A,FALSE,"비용2";#N/A,#N/A,FALSE,"비용1";#N/A,#N/A,FALSE,"비용";#N/A,#N/A,FALSE,"보증2";#N/A,#N/A,FALSE,"보증1";#N/A,#N/A,FALSE,"보증";#N/A,#N/A,FALSE,"손익1";#N/A,#N/A,FALSE,"손익";#N/A,#N/A,FALSE,"부서별매출";#N/A,#N/A,FALSE,"매출"}</definedName>
    <definedName name="새일정" localSheetId="3" hidden="1">{#N/A,#N/A,FALSE,"인원";#N/A,#N/A,FALSE,"비용2";#N/A,#N/A,FALSE,"비용1";#N/A,#N/A,FALSE,"비용";#N/A,#N/A,FALSE,"보증2";#N/A,#N/A,FALSE,"보증1";#N/A,#N/A,FALSE,"보증";#N/A,#N/A,FALSE,"손익1";#N/A,#N/A,FALSE,"손익";#N/A,#N/A,FALSE,"부서별매출";#N/A,#N/A,FALSE,"매출"}</definedName>
    <definedName name="새일정" localSheetId="4" hidden="1">{#N/A,#N/A,FALSE,"인원";#N/A,#N/A,FALSE,"비용2";#N/A,#N/A,FALSE,"비용1";#N/A,#N/A,FALSE,"비용";#N/A,#N/A,FALSE,"보증2";#N/A,#N/A,FALSE,"보증1";#N/A,#N/A,FALSE,"보증";#N/A,#N/A,FALSE,"손익1";#N/A,#N/A,FALSE,"손익";#N/A,#N/A,FALSE,"부서별매출";#N/A,#N/A,FALSE,"매출"}</definedName>
    <definedName name="새일정" localSheetId="6" hidden="1">{#N/A,#N/A,FALSE,"인원";#N/A,#N/A,FALSE,"비용2";#N/A,#N/A,FALSE,"비용1";#N/A,#N/A,FALSE,"비용";#N/A,#N/A,FALSE,"보증2";#N/A,#N/A,FALSE,"보증1";#N/A,#N/A,FALSE,"보증";#N/A,#N/A,FALSE,"손익1";#N/A,#N/A,FALSE,"손익";#N/A,#N/A,FALSE,"부서별매출";#N/A,#N/A,FALSE,"매출"}</definedName>
    <definedName name="새일정" localSheetId="0" hidden="1">{#N/A,#N/A,FALSE,"인원";#N/A,#N/A,FALSE,"비용2";#N/A,#N/A,FALSE,"비용1";#N/A,#N/A,FALSE,"비용";#N/A,#N/A,FALSE,"보증2";#N/A,#N/A,FALSE,"보증1";#N/A,#N/A,FALSE,"보증";#N/A,#N/A,FALSE,"손익1";#N/A,#N/A,FALSE,"손익";#N/A,#N/A,FALSE,"부서별매출";#N/A,#N/A,FALSE,"매출"}</definedName>
    <definedName name="새일정" hidden="1">{#N/A,#N/A,FALSE,"인원";#N/A,#N/A,FALSE,"비용2";#N/A,#N/A,FALSE,"비용1";#N/A,#N/A,FALSE,"비용";#N/A,#N/A,FALSE,"보증2";#N/A,#N/A,FALSE,"보증1";#N/A,#N/A,FALSE,"보증";#N/A,#N/A,FALSE,"손익1";#N/A,#N/A,FALSE,"손익";#N/A,#N/A,FALSE,"부서별매출";#N/A,#N/A,FALSE,"매출"}</definedName>
    <definedName name="이동MACRO.매출총이익율구하기MACRO">[1]!이동MACRO.매출총이익율구하기MACRO</definedName>
    <definedName name="이명철" localSheetId="7" hidden="1">{#N/A,#N/A,FALSE,"인원";#N/A,#N/A,FALSE,"비용2";#N/A,#N/A,FALSE,"비용1";#N/A,#N/A,FALSE,"비용";#N/A,#N/A,FALSE,"보증2";#N/A,#N/A,FALSE,"보증1";#N/A,#N/A,FALSE,"보증";#N/A,#N/A,FALSE,"손익1";#N/A,#N/A,FALSE,"손익";#N/A,#N/A,FALSE,"부서별매출";#N/A,#N/A,FALSE,"매출"}</definedName>
    <definedName name="이명철" localSheetId="5" hidden="1">{#N/A,#N/A,FALSE,"인원";#N/A,#N/A,FALSE,"비용2";#N/A,#N/A,FALSE,"비용1";#N/A,#N/A,FALSE,"비용";#N/A,#N/A,FALSE,"보증2";#N/A,#N/A,FALSE,"보증1";#N/A,#N/A,FALSE,"보증";#N/A,#N/A,FALSE,"손익1";#N/A,#N/A,FALSE,"손익";#N/A,#N/A,FALSE,"부서별매출";#N/A,#N/A,FALSE,"매출"}</definedName>
    <definedName name="이명철" localSheetId="2" hidden="1">{#N/A,#N/A,FALSE,"인원";#N/A,#N/A,FALSE,"비용2";#N/A,#N/A,FALSE,"비용1";#N/A,#N/A,FALSE,"비용";#N/A,#N/A,FALSE,"보증2";#N/A,#N/A,FALSE,"보증1";#N/A,#N/A,FALSE,"보증";#N/A,#N/A,FALSE,"손익1";#N/A,#N/A,FALSE,"손익";#N/A,#N/A,FALSE,"부서별매출";#N/A,#N/A,FALSE,"매출"}</definedName>
    <definedName name="이명철" localSheetId="3" hidden="1">{#N/A,#N/A,FALSE,"인원";#N/A,#N/A,FALSE,"비용2";#N/A,#N/A,FALSE,"비용1";#N/A,#N/A,FALSE,"비용";#N/A,#N/A,FALSE,"보증2";#N/A,#N/A,FALSE,"보증1";#N/A,#N/A,FALSE,"보증";#N/A,#N/A,FALSE,"손익1";#N/A,#N/A,FALSE,"손익";#N/A,#N/A,FALSE,"부서별매출";#N/A,#N/A,FALSE,"매출"}</definedName>
    <definedName name="이명철" localSheetId="4" hidden="1">{#N/A,#N/A,FALSE,"인원";#N/A,#N/A,FALSE,"비용2";#N/A,#N/A,FALSE,"비용1";#N/A,#N/A,FALSE,"비용";#N/A,#N/A,FALSE,"보증2";#N/A,#N/A,FALSE,"보증1";#N/A,#N/A,FALSE,"보증";#N/A,#N/A,FALSE,"손익1";#N/A,#N/A,FALSE,"손익";#N/A,#N/A,FALSE,"부서별매출";#N/A,#N/A,FALSE,"매출"}</definedName>
    <definedName name="이명철" localSheetId="6" hidden="1">{#N/A,#N/A,FALSE,"인원";#N/A,#N/A,FALSE,"비용2";#N/A,#N/A,FALSE,"비용1";#N/A,#N/A,FALSE,"비용";#N/A,#N/A,FALSE,"보증2";#N/A,#N/A,FALSE,"보증1";#N/A,#N/A,FALSE,"보증";#N/A,#N/A,FALSE,"손익1";#N/A,#N/A,FALSE,"손익";#N/A,#N/A,FALSE,"부서별매출";#N/A,#N/A,FALSE,"매출"}</definedName>
    <definedName name="이명철" localSheetId="0" hidden="1">{#N/A,#N/A,FALSE,"인원";#N/A,#N/A,FALSE,"비용2";#N/A,#N/A,FALSE,"비용1";#N/A,#N/A,FALSE,"비용";#N/A,#N/A,FALSE,"보증2";#N/A,#N/A,FALSE,"보증1";#N/A,#N/A,FALSE,"보증";#N/A,#N/A,FALSE,"손익1";#N/A,#N/A,FALSE,"손익";#N/A,#N/A,FALSE,"부서별매출";#N/A,#N/A,FALSE,"매출"}</definedName>
    <definedName name="이명철" hidden="1">{#N/A,#N/A,FALSE,"인원";#N/A,#N/A,FALSE,"비용2";#N/A,#N/A,FALSE,"비용1";#N/A,#N/A,FALSE,"비용";#N/A,#N/A,FALSE,"보증2";#N/A,#N/A,FALSE,"보증1";#N/A,#N/A,FALSE,"보증";#N/A,#N/A,FALSE,"손익1";#N/A,#N/A,FALSE,"손익";#N/A,#N/A,FALSE,"부서별매출";#N/A,#N/A,FALSE,"매출"}</definedName>
    <definedName name="일정2" localSheetId="7" hidden="1">{#N/A,#N/A,FALSE,"인원";#N/A,#N/A,FALSE,"비용2";#N/A,#N/A,FALSE,"비용1";#N/A,#N/A,FALSE,"비용";#N/A,#N/A,FALSE,"보증2";#N/A,#N/A,FALSE,"보증1";#N/A,#N/A,FALSE,"보증";#N/A,#N/A,FALSE,"손익1";#N/A,#N/A,FALSE,"손익";#N/A,#N/A,FALSE,"부서별매출";#N/A,#N/A,FALSE,"매출"}</definedName>
    <definedName name="일정2" localSheetId="5" hidden="1">{#N/A,#N/A,FALSE,"인원";#N/A,#N/A,FALSE,"비용2";#N/A,#N/A,FALSE,"비용1";#N/A,#N/A,FALSE,"비용";#N/A,#N/A,FALSE,"보증2";#N/A,#N/A,FALSE,"보증1";#N/A,#N/A,FALSE,"보증";#N/A,#N/A,FALSE,"손익1";#N/A,#N/A,FALSE,"손익";#N/A,#N/A,FALSE,"부서별매출";#N/A,#N/A,FALSE,"매출"}</definedName>
    <definedName name="일정2" localSheetId="2" hidden="1">{#N/A,#N/A,FALSE,"인원";#N/A,#N/A,FALSE,"비용2";#N/A,#N/A,FALSE,"비용1";#N/A,#N/A,FALSE,"비용";#N/A,#N/A,FALSE,"보증2";#N/A,#N/A,FALSE,"보증1";#N/A,#N/A,FALSE,"보증";#N/A,#N/A,FALSE,"손익1";#N/A,#N/A,FALSE,"손익";#N/A,#N/A,FALSE,"부서별매출";#N/A,#N/A,FALSE,"매출"}</definedName>
    <definedName name="일정2" localSheetId="3" hidden="1">{#N/A,#N/A,FALSE,"인원";#N/A,#N/A,FALSE,"비용2";#N/A,#N/A,FALSE,"비용1";#N/A,#N/A,FALSE,"비용";#N/A,#N/A,FALSE,"보증2";#N/A,#N/A,FALSE,"보증1";#N/A,#N/A,FALSE,"보증";#N/A,#N/A,FALSE,"손익1";#N/A,#N/A,FALSE,"손익";#N/A,#N/A,FALSE,"부서별매출";#N/A,#N/A,FALSE,"매출"}</definedName>
    <definedName name="일정2" localSheetId="4" hidden="1">{#N/A,#N/A,FALSE,"인원";#N/A,#N/A,FALSE,"비용2";#N/A,#N/A,FALSE,"비용1";#N/A,#N/A,FALSE,"비용";#N/A,#N/A,FALSE,"보증2";#N/A,#N/A,FALSE,"보증1";#N/A,#N/A,FALSE,"보증";#N/A,#N/A,FALSE,"손익1";#N/A,#N/A,FALSE,"손익";#N/A,#N/A,FALSE,"부서별매출";#N/A,#N/A,FALSE,"매출"}</definedName>
    <definedName name="일정2" localSheetId="6" hidden="1">{#N/A,#N/A,FALSE,"인원";#N/A,#N/A,FALSE,"비용2";#N/A,#N/A,FALSE,"비용1";#N/A,#N/A,FALSE,"비용";#N/A,#N/A,FALSE,"보증2";#N/A,#N/A,FALSE,"보증1";#N/A,#N/A,FALSE,"보증";#N/A,#N/A,FALSE,"손익1";#N/A,#N/A,FALSE,"손익";#N/A,#N/A,FALSE,"부서별매출";#N/A,#N/A,FALSE,"매출"}</definedName>
    <definedName name="일정2" localSheetId="0" hidden="1">{#N/A,#N/A,FALSE,"인원";#N/A,#N/A,FALSE,"비용2";#N/A,#N/A,FALSE,"비용1";#N/A,#N/A,FALSE,"비용";#N/A,#N/A,FALSE,"보증2";#N/A,#N/A,FALSE,"보증1";#N/A,#N/A,FALSE,"보증";#N/A,#N/A,FALSE,"손익1";#N/A,#N/A,FALSE,"손익";#N/A,#N/A,FALSE,"부서별매출";#N/A,#N/A,FALSE,"매출"}</definedName>
    <definedName name="일정2" hidden="1">{#N/A,#N/A,FALSE,"인원";#N/A,#N/A,FALSE,"비용2";#N/A,#N/A,FALSE,"비용1";#N/A,#N/A,FALSE,"비용";#N/A,#N/A,FALSE,"보증2";#N/A,#N/A,FALSE,"보증1";#N/A,#N/A,FALSE,"보증";#N/A,#N/A,FALSE,"손익1";#N/A,#N/A,FALSE,"손익";#N/A,#N/A,FALSE,"부서별매출";#N/A,#N/A,FALSE,"매출"}</definedName>
    <definedName name="차종별"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초기화면가기">[1]!초기화면가기</definedName>
    <definedName name="판매보증" localSheetId="7" hidden="1">{#N/A,#N/A,FALSE,"인원";#N/A,#N/A,FALSE,"비용2";#N/A,#N/A,FALSE,"비용1";#N/A,#N/A,FALSE,"비용";#N/A,#N/A,FALSE,"보증2";#N/A,#N/A,FALSE,"보증1";#N/A,#N/A,FALSE,"보증";#N/A,#N/A,FALSE,"손익1";#N/A,#N/A,FALSE,"손익";#N/A,#N/A,FALSE,"부서별매출";#N/A,#N/A,FALSE,"매출"}</definedName>
    <definedName name="판매보증" localSheetId="5" hidden="1">{#N/A,#N/A,FALSE,"인원";#N/A,#N/A,FALSE,"비용2";#N/A,#N/A,FALSE,"비용1";#N/A,#N/A,FALSE,"비용";#N/A,#N/A,FALSE,"보증2";#N/A,#N/A,FALSE,"보증1";#N/A,#N/A,FALSE,"보증";#N/A,#N/A,FALSE,"손익1";#N/A,#N/A,FALSE,"손익";#N/A,#N/A,FALSE,"부서별매출";#N/A,#N/A,FALSE,"매출"}</definedName>
    <definedName name="판매보증" localSheetId="2" hidden="1">{#N/A,#N/A,FALSE,"인원";#N/A,#N/A,FALSE,"비용2";#N/A,#N/A,FALSE,"비용1";#N/A,#N/A,FALSE,"비용";#N/A,#N/A,FALSE,"보증2";#N/A,#N/A,FALSE,"보증1";#N/A,#N/A,FALSE,"보증";#N/A,#N/A,FALSE,"손익1";#N/A,#N/A,FALSE,"손익";#N/A,#N/A,FALSE,"부서별매출";#N/A,#N/A,FALSE,"매출"}</definedName>
    <definedName name="판매보증" localSheetId="3" hidden="1">{#N/A,#N/A,FALSE,"인원";#N/A,#N/A,FALSE,"비용2";#N/A,#N/A,FALSE,"비용1";#N/A,#N/A,FALSE,"비용";#N/A,#N/A,FALSE,"보증2";#N/A,#N/A,FALSE,"보증1";#N/A,#N/A,FALSE,"보증";#N/A,#N/A,FALSE,"손익1";#N/A,#N/A,FALSE,"손익";#N/A,#N/A,FALSE,"부서별매출";#N/A,#N/A,FALSE,"매출"}</definedName>
    <definedName name="판매보증" localSheetId="4" hidden="1">{#N/A,#N/A,FALSE,"인원";#N/A,#N/A,FALSE,"비용2";#N/A,#N/A,FALSE,"비용1";#N/A,#N/A,FALSE,"비용";#N/A,#N/A,FALSE,"보증2";#N/A,#N/A,FALSE,"보증1";#N/A,#N/A,FALSE,"보증";#N/A,#N/A,FALSE,"손익1";#N/A,#N/A,FALSE,"손익";#N/A,#N/A,FALSE,"부서별매출";#N/A,#N/A,FALSE,"매출"}</definedName>
    <definedName name="판매보증" localSheetId="6" hidden="1">{#N/A,#N/A,FALSE,"인원";#N/A,#N/A,FALSE,"비용2";#N/A,#N/A,FALSE,"비용1";#N/A,#N/A,FALSE,"비용";#N/A,#N/A,FALSE,"보증2";#N/A,#N/A,FALSE,"보증1";#N/A,#N/A,FALSE,"보증";#N/A,#N/A,FALSE,"손익1";#N/A,#N/A,FALSE,"손익";#N/A,#N/A,FALSE,"부서별매출";#N/A,#N/A,FALSE,"매출"}</definedName>
    <definedName name="판매보증" localSheetId="0"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s>
  <calcPr calcId="125725" iterate="1"/>
</workbook>
</file>

<file path=xl/calcChain.xml><?xml version="1.0" encoding="utf-8"?>
<calcChain xmlns="http://schemas.openxmlformats.org/spreadsheetml/2006/main">
  <c r="D17" i="32"/>
  <c r="C11"/>
  <c r="C17" s="1"/>
  <c r="B11"/>
  <c r="B17" s="1"/>
  <c r="E25" i="31"/>
  <c r="E22"/>
  <c r="E21"/>
  <c r="E17"/>
  <c r="E16"/>
  <c r="E14"/>
  <c r="E13"/>
  <c r="E12"/>
  <c r="E11"/>
  <c r="D10"/>
  <c r="C10"/>
  <c r="E10" s="1"/>
  <c r="D9"/>
  <c r="D15" s="1"/>
  <c r="C9"/>
  <c r="C15" s="1"/>
  <c r="C18" s="1"/>
  <c r="C20" s="1"/>
  <c r="E8"/>
  <c r="E7"/>
  <c r="C44" i="30"/>
  <c r="B44"/>
  <c r="C40"/>
  <c r="B40"/>
  <c r="C33"/>
  <c r="B33"/>
  <c r="C28"/>
  <c r="C15" s="1"/>
  <c r="C6" s="1"/>
  <c r="B28"/>
  <c r="C18"/>
  <c r="C17"/>
  <c r="B17"/>
  <c r="B15"/>
  <c r="C9"/>
  <c r="B9"/>
  <c r="C7"/>
  <c r="B7"/>
  <c r="B6"/>
  <c r="D18" i="29"/>
  <c r="C18"/>
  <c r="B18"/>
  <c r="D12"/>
  <c r="C12"/>
  <c r="B12"/>
  <c r="D11"/>
  <c r="D17" s="1"/>
  <c r="D22" s="1"/>
  <c r="C11"/>
  <c r="C17" s="1"/>
  <c r="C22" s="1"/>
  <c r="B11"/>
  <c r="B17" s="1"/>
  <c r="B22" s="1"/>
  <c r="D18" i="31" l="1"/>
  <c r="E15"/>
  <c r="C23"/>
  <c r="C24" s="1"/>
  <c r="C26" s="1"/>
  <c r="E9"/>
  <c r="C24" i="29"/>
  <c r="C25" s="1"/>
  <c r="C26" s="1"/>
  <c r="B24"/>
  <c r="B25" s="1"/>
  <c r="B26" s="1"/>
  <c r="D24"/>
  <c r="D25" s="1"/>
  <c r="D26" s="1"/>
  <c r="D20" i="31" l="1"/>
  <c r="E18"/>
  <c r="D23" l="1"/>
  <c r="E20"/>
  <c r="D24" l="1"/>
  <c r="E23"/>
  <c r="E24" l="1"/>
  <c r="D26"/>
  <c r="E26" s="1"/>
  <c r="F26" l="1"/>
  <c r="F7"/>
  <c r="F8"/>
  <c r="F15"/>
  <c r="F10"/>
  <c r="F11"/>
  <c r="F12"/>
  <c r="F13"/>
  <c r="F14"/>
  <c r="F16"/>
  <c r="F17"/>
  <c r="F21"/>
  <c r="F22"/>
  <c r="F25"/>
  <c r="F9"/>
  <c r="F18"/>
  <c r="F20"/>
  <c r="F23"/>
  <c r="F24"/>
</calcChain>
</file>

<file path=xl/sharedStrings.xml><?xml version="1.0" encoding="utf-8"?>
<sst xmlns="http://schemas.openxmlformats.org/spreadsheetml/2006/main" count="244" uniqueCount="217">
  <si>
    <t xml:space="preserve">  №</t>
  </si>
  <si>
    <t xml:space="preserve">     %</t>
  </si>
  <si>
    <t xml:space="preserve">     "</t>
  </si>
  <si>
    <t>%</t>
  </si>
  <si>
    <t xml:space="preserve"> -</t>
  </si>
  <si>
    <t xml:space="preserve"> "</t>
  </si>
  <si>
    <t xml:space="preserve">   "</t>
  </si>
  <si>
    <t>"</t>
  </si>
  <si>
    <t xml:space="preserve"> 4.1</t>
  </si>
  <si>
    <t xml:space="preserve"> 4.2</t>
  </si>
  <si>
    <t xml:space="preserve"> 4.3</t>
  </si>
  <si>
    <t>Ед.изм.</t>
  </si>
  <si>
    <t>№ п/п</t>
  </si>
  <si>
    <t xml:space="preserve">отклонение </t>
  </si>
  <si>
    <t>Analysis of</t>
  </si>
  <si>
    <t xml:space="preserve">   Indicators</t>
  </si>
  <si>
    <t>Meas. unit</t>
  </si>
  <si>
    <t>Plan</t>
  </si>
  <si>
    <t>Fact</t>
  </si>
  <si>
    <t>Growth rate %</t>
  </si>
  <si>
    <t>Volume of commodity output in current prices</t>
  </si>
  <si>
    <t>thousand</t>
  </si>
  <si>
    <t>sum</t>
  </si>
  <si>
    <t>Size of commodity output in comparable prices</t>
  </si>
  <si>
    <t>Total staff</t>
  </si>
  <si>
    <t>including production staff</t>
  </si>
  <si>
    <t>people</t>
  </si>
  <si>
    <t>Labor productivity</t>
  </si>
  <si>
    <t>thousand sum</t>
  </si>
  <si>
    <t>   - glass jars in physical calculation</t>
  </si>
  <si>
    <t>   - glass bottles in physical calculation</t>
  </si>
  <si>
    <t>   - architectural glass in phys.calculation</t>
  </si>
  <si>
    <t>Production output</t>
  </si>
  <si>
    <t>Consumer goods at retail prices</t>
  </si>
  <si>
    <t>Benefits</t>
  </si>
  <si>
    <t>   Profitability</t>
  </si>
  <si>
    <t>Salary fund</t>
  </si>
  <si>
    <t>Average salary for per employee</t>
  </si>
  <si>
    <t>thousand sqm</t>
  </si>
  <si>
    <t xml:space="preserve">           Chairman of the Board                                      </t>
  </si>
  <si>
    <t xml:space="preserve">                  Head of SDBP                                                           </t>
  </si>
  <si>
    <t>Yusufjanova Yo.</t>
  </si>
  <si>
    <t>Buriev A.</t>
  </si>
  <si>
    <t xml:space="preserve">      Production volume in physical terms</t>
  </si>
  <si>
    <t>The cost of production is</t>
  </si>
  <si>
    <t>Net profit</t>
  </si>
  <si>
    <t>Cost-effectiveness</t>
  </si>
  <si>
    <t>There is no arrears</t>
  </si>
  <si>
    <t>Head of the Board                          Buriev A.</t>
  </si>
  <si>
    <t xml:space="preserve">                Head of Planning department                         Yusufjonova Yo.</t>
  </si>
  <si>
    <t xml:space="preserve">Production of glass products is based on the needs
market according to the concluded agreements on the demand of the buyer.
</t>
  </si>
  <si>
    <t>1. Execution  of production plan</t>
  </si>
  <si>
    <t xml:space="preserve">              2. Consumer goods production.</t>
  </si>
  <si>
    <t>              4. Economic indicators of production</t>
  </si>
  <si>
    <t>3. Sale of finished products:</t>
  </si>
  <si>
    <t xml:space="preserve">              5. Financial status.</t>
  </si>
  <si>
    <t>Head of The Board                                                            Buriev A.</t>
  </si>
  <si>
    <t>Head of the department of planning                                    Yusufjonova Yo.</t>
  </si>
  <si>
    <t xml:space="preserve">Indicators
</t>
  </si>
  <si>
    <t>Appendix №1</t>
  </si>
  <si>
    <t>Output volume in current prices</t>
  </si>
  <si>
    <t>Output volume in comparable prices</t>
  </si>
  <si>
    <t xml:space="preserve">  Products:</t>
  </si>
  <si>
    <t xml:space="preserve">  - glass jars in conditional calculation</t>
  </si>
  <si>
    <t xml:space="preserve">  - glass bottles in conditional calculation</t>
  </si>
  <si>
    <t xml:space="preserve">  - flat glass in physical calculation</t>
  </si>
  <si>
    <t>plan</t>
  </si>
  <si>
    <t>mln. Soums</t>
  </si>
  <si>
    <t>mln pieces</t>
  </si>
  <si>
    <t>thousand м2</t>
  </si>
  <si>
    <t>% plan execution</t>
  </si>
  <si>
    <t>Growth rate</t>
  </si>
  <si>
    <t xml:space="preserve">                            Head of the Board                                                                                        Buriev A.</t>
  </si>
  <si>
    <t xml:space="preserve">                            Head of the department of planning                                                               Yusufjonova Yo.</t>
  </si>
  <si>
    <t>in mln soums</t>
  </si>
  <si>
    <t>Indicator</t>
  </si>
  <si>
    <t>Net earning based on stock market</t>
  </si>
  <si>
    <t>Production cost</t>
  </si>
  <si>
    <t>Gross financial result</t>
  </si>
  <si>
    <t>Period expenses, including</t>
  </si>
  <si>
    <t>Sale expenses</t>
  </si>
  <si>
    <t xml:space="preserve">Management expenses </t>
  </si>
  <si>
    <t>Other operational expenses</t>
  </si>
  <si>
    <t>Other incomes from the main activity</t>
  </si>
  <si>
    <t>Financial result from the main activity</t>
  </si>
  <si>
    <t>Income and Expenses from Financial Activities</t>
  </si>
  <si>
    <t>Income in percentage</t>
  </si>
  <si>
    <t>Income from currency exchange differences</t>
  </si>
  <si>
    <t>Expenses at financial activity</t>
  </si>
  <si>
    <t>Total financial result before tax</t>
  </si>
  <si>
    <t>Expenses gone to tax base and taken from them</t>
  </si>
  <si>
    <t xml:space="preserve">Income tax </t>
  </si>
  <si>
    <t>Taxable income</t>
  </si>
  <si>
    <t>Other taxes</t>
  </si>
  <si>
    <t xml:space="preserve">                      Head of the planning department                         Yusufjonova Yo.</t>
  </si>
  <si>
    <t xml:space="preserve">                      Head of the Board                                                  Buriev A.</t>
  </si>
  <si>
    <t>Title</t>
  </si>
  <si>
    <t>According to business plan</t>
  </si>
  <si>
    <t>actually</t>
  </si>
  <si>
    <t>Total period expenses:</t>
  </si>
  <si>
    <t xml:space="preserve">Salary expenses </t>
  </si>
  <si>
    <t>expenses in social insurance</t>
  </si>
  <si>
    <t>Materials</t>
  </si>
  <si>
    <t>Performed works and services</t>
  </si>
  <si>
    <t>Services from auxiliary workshops</t>
  </si>
  <si>
    <t>Other sale expenses</t>
  </si>
  <si>
    <t>Management expenses</t>
  </si>
  <si>
    <t>Salary expenses</t>
  </si>
  <si>
    <t>Expenses to social insurance</t>
  </si>
  <si>
    <t>Salary to Supervisory Board members</t>
  </si>
  <si>
    <t>Depriciation</t>
  </si>
  <si>
    <t>Funds to a higher organisations</t>
  </si>
  <si>
    <t>Expenses to keep the serving cars</t>
  </si>
  <si>
    <t>Office goodsКанцелярские товары</t>
  </si>
  <si>
    <t xml:space="preserve">Communal services </t>
  </si>
  <si>
    <t>Expenses to the  rent of the building</t>
  </si>
  <si>
    <t>Other expenses</t>
  </si>
  <si>
    <t>Property tax</t>
  </si>
  <si>
    <t>Land tax</t>
  </si>
  <si>
    <t>Tax for the use of water</t>
  </si>
  <si>
    <t>Maintaining non-productional departments</t>
  </si>
  <si>
    <t>including Healthe treating center</t>
  </si>
  <si>
    <t xml:space="preserve">       Greening department</t>
  </si>
  <si>
    <t>Hostel in Tashkent,hostel, Chodak sanatorium</t>
  </si>
  <si>
    <t>Remueration to the significant dates</t>
  </si>
  <si>
    <t>Payments to social insurance</t>
  </si>
  <si>
    <t>One time bonuses</t>
  </si>
  <si>
    <t>Expenses for the staff preparation</t>
  </si>
  <si>
    <t>Free-meal expenses to the staff</t>
  </si>
  <si>
    <t>Bank services</t>
  </si>
  <si>
    <t xml:space="preserve">                                     Head of the Board                    </t>
  </si>
  <si>
    <t xml:space="preserve">                                     Chief accountant</t>
  </si>
  <si>
    <t xml:space="preserve">                                     Head of the planning department</t>
  </si>
  <si>
    <t>Gross profit from total sales of the product</t>
  </si>
  <si>
    <t>Total expense of the period: from them</t>
  </si>
  <si>
    <t>Administrative expenses</t>
  </si>
  <si>
    <t>Other operating costs</t>
  </si>
  <si>
    <t>Other operating income</t>
  </si>
  <si>
    <t>Income from financial activities</t>
  </si>
  <si>
    <t>Expenses of financial activity</t>
  </si>
  <si>
    <t>Profit from domestic business</t>
  </si>
  <si>
    <t>Earnings and Losses</t>
  </si>
  <si>
    <t>Profit before tax</t>
  </si>
  <si>
    <t>Reimbursement costs to the tax base</t>
  </si>
  <si>
    <t>Expenses from the tax base</t>
  </si>
  <si>
    <t>Benefit from taxes</t>
  </si>
  <si>
    <t>Profit (income) tax</t>
  </si>
  <si>
    <t>Net income from product sale (works, services)</t>
  </si>
  <si>
    <t xml:space="preserve">Cost of sold production (works, services) </t>
  </si>
  <si>
    <t>Product sale costs</t>
  </si>
  <si>
    <t>Income from Main Operations</t>
  </si>
  <si>
    <t xml:space="preserve">                        Head of the planning department                                              Yusufjonova Yo.</t>
  </si>
  <si>
    <t>Raw materials and materials</t>
  </si>
  <si>
    <t>Fuel and Energy</t>
  </si>
  <si>
    <t>Social Insurance Payments</t>
  </si>
  <si>
    <t>Total overhead costs:</t>
  </si>
  <si>
    <t>Salary</t>
  </si>
  <si>
    <t>Indirect expenses of the materials</t>
  </si>
  <si>
    <t>Indirect expenses for labour</t>
  </si>
  <si>
    <t>in which: funds for a complete repair</t>
  </si>
  <si>
    <t>Index</t>
  </si>
  <si>
    <t xml:space="preserve">                 depriciation</t>
  </si>
  <si>
    <t>Total</t>
  </si>
  <si>
    <t xml:space="preserve">                                         Head of planning department                                  Yusufjonova Yo.</t>
  </si>
  <si>
    <t>Sponsorship</t>
  </si>
  <si>
    <t xml:space="preserve">                                         Chief accountant                                                       Isaboyev A.</t>
  </si>
  <si>
    <t>difference</t>
  </si>
  <si>
    <t xml:space="preserve">                                                                                                                                In thousand Sumy.</t>
  </si>
  <si>
    <t>Chief accountant                                                               Isaboyev A.</t>
  </si>
  <si>
    <t xml:space="preserve">                      Chief accountant                                                    Isabаyev A,</t>
  </si>
  <si>
    <t xml:space="preserve">6 months of 2020
</t>
  </si>
  <si>
    <t xml:space="preserve">                        Chief accountant                                                                            Isabayev A.</t>
  </si>
  <si>
    <r>
      <t xml:space="preserve">Avarage salary                                           -   </t>
    </r>
    <r>
      <rPr>
        <b/>
        <i/>
        <sz val="13"/>
        <rFont val="Times New Roman"/>
        <family val="1"/>
        <charset val="204"/>
      </rPr>
      <t>2 271,8 thousand soums</t>
    </r>
  </si>
  <si>
    <t xml:space="preserve">Analysis of production and economic activities
JSC "Kuarts" for the 1st half of 2021
</t>
  </si>
  <si>
    <t>For the first half of 2021, the Kuarts Joint-Stock Company produced marketable products in current prices for 164,890.3 million soums or 75% of the projected volume, while the growth rate of production compared to last year was 136.6%.
The main reason for not meeting the production plan is the late launch of the new float glass production line due to the pandemic.
In comparable prices, the output of marketable products amounted to 146,774.268 million soums, or 111.3% of the corresponding period last year.</t>
  </si>
  <si>
    <t>For the first half of 2021, the enterprise sold consumer goods in the amount of 25,796.618 million soums, which is 20% of the total sales volume. The task for the production of consumer goods was fulfilled by 215%, the growth rate compared to last year was 102.8%.</t>
  </si>
  <si>
    <t>For the 1st half of 2021, the following products were sold to consumers:
Glass jars in conv. 0.5 l ex. - 75.875 mln. in the amount of 37 185 million soums
                         in physical calculation - 21.830 million pieces
Glass bottles in conv. 0.5 l ex. - 18.288 mln. in the amount of 19 656 million soums
                           in physical calculation - 23.698 million pieces
Sheet glass in conventional 2 mm total: - 5,351.3 t.m2 in the amount of 71,666 million soums
                            in physical calculation - 3,019.2 t.m2
The balance of finished products as of 07/01/2021 amounted to:
Glass jars in conv. 0.5 l ex. - 84.188 mln. in the amount of 45 280.397 million soums
                        in physical calculation - 27.538 million pieces
Glass bottles in conv. 0.5 l ex. - 9.751 mln. in the amount of 10 377.304 million soums
                          in physical calculation - 12.632 million pieces
Sheet glass in conventional 2 mm total: - 1,187.76 t.m2 in the amount of 17,046.100 million soums
                           in physical calculation - 591.25 t.m2
For the first half of 2021, products were shipped for export in the amount of 932.804 thousand US dollars, of which:
Glass jars in physical calculation - 4.256 million pieces in the amount of USD 584,175 thousand
Sheet glass in physical calculation – 125.017 t.m2, in the amount of 321.187 thousand US dollars
Refractory brick used - 132 tons. 27,442 thousand USD</t>
  </si>
  <si>
    <t>For the first half of 2021, the Quartz joint-stock company produced products in current prices in the amount of 164,890.302 million soums, the production cost of the manufactured products amounted to 115,777.007 million soums. 702.1 soums were spent on the production of 1000 soums of marketable products, the total profitability of manufactured products was 17.1%.
      Net proceeds from the sale of products amounted to 131,223.320 million soums, profit before taxes was 11,206.251 million soums, after taxes, net profit amounted to 9,176.968 million soums. Profitability of sold products in terms of gross profit amounted to 31.5%, profitability in terms of net profit amounted to 7.0%.
        The expenses of the period amounted to 25,052.734 million soums, including:
implementation costs 5 222.816 million soums
management costs 8 538.175 million soums
other operating expenses 11 291.743 million soums
         In the reporting period, there was a negative balance from the financial activities of the enterprise. Expenses on financial activities amounted to 78,237.765 million soums.
Income from financial activities - 71 715.680 million soums, income from the exchange rate.</t>
  </si>
  <si>
    <t>As of 01.07.21 accounts receivable amounted to 663,632.712
million soums, including debts of buyers and customers 12,029.139 million soums
advances issued to suppliers and contractors - 637,998.583 million soums
advance payments on taxes and fees to the budget, 7 327.054 million soums
in the state trust funds and insurance - 61.823 million soums
other receivables - 6 216.113 million soums
Accounts payable as of 01. 07. 21 amounted to 66 570.017 million soums,
including debts to suppliers and contractors - 30 869.060 million soums
received advances - 5 701.062 million soums
debt on payments to the budget - 6 438.845 million soums
in state trust funds - 732.235 million soums
wage arrears - 3,026.077 million soums
other accounts payable - 20 534.973 million soums
Pursuant to PKM No. 207 dated July 28, 2015 "On the introduction of criteria for evaluating the performance of joint-stock companies and other business entities with a state share", JSC "Quartz" developed a regulation that provides for basic and additional key performance indicators. As a result of the calculations, in the 1st half of 2021, the integral coefficient of the main key performance indicators amounted to 99.7%. The integral coefficient of additional key performance indicators was 117.6%.
      According to clause 27 of RCM No. 207, the efficiency of the enterprise's activities in terms of the main and additional key performance indicators is recognized as high.</t>
  </si>
  <si>
    <t>Explanatory note
According to the results of the 1st half of 2021 in JSC Kvarts</t>
  </si>
  <si>
    <t>Execution of technical and economic indicators of JSC Kvarts:</t>
  </si>
  <si>
    <t xml:space="preserve"> The volume of marketable products in current prices - 164,890,302 thousand soums
  - growth rate - 136.6%
  - The volume of marketable products
    in comparable prices - 146 774 268 thousand soums
  - growth rate - 111.3%</t>
  </si>
  <si>
    <t>- glass jar in physical. exc. - 36.810 mln.</t>
  </si>
  <si>
    <t xml:space="preserve">  - growth rate - 140.3%</t>
  </si>
  <si>
    <t xml:space="preserve">  - glass bottle in physical. exc. - 26.238 mln.</t>
  </si>
  <si>
    <t xml:space="preserve">  - growth rate - 75.3%</t>
  </si>
  <si>
    <t xml:space="preserve">  - glass in physical calculation - 3,474 thousand m2</t>
  </si>
  <si>
    <t xml:space="preserve">  - growth rate - 102.4%</t>
  </si>
  <si>
    <t>115 777 007  thousand soums</t>
  </si>
  <si>
    <t>9 176 968 thousand soums</t>
  </si>
  <si>
    <r>
      <t xml:space="preserve"> Number of employees at SC Kvarts at  01.07.2021  made up 2400</t>
    </r>
    <r>
      <rPr>
        <b/>
        <i/>
        <sz val="13"/>
        <rFont val="Times New Roman"/>
        <family val="1"/>
        <charset val="204"/>
      </rPr>
      <t xml:space="preserve"> people</t>
    </r>
  </si>
  <si>
    <r>
      <t>including productional staff-</t>
    </r>
    <r>
      <rPr>
        <b/>
        <i/>
        <sz val="13"/>
        <rFont val="Times New Roman"/>
        <family val="1"/>
        <charset val="204"/>
      </rPr>
      <t>2250</t>
    </r>
  </si>
  <si>
    <t xml:space="preserve"> </t>
  </si>
  <si>
    <t>thousand soums</t>
  </si>
  <si>
    <r>
      <t xml:space="preserve">Receivables at 01.07.2021                          </t>
    </r>
    <r>
      <rPr>
        <b/>
        <i/>
        <sz val="13"/>
        <rFont val="Times New Roman"/>
        <family val="1"/>
        <charset val="204"/>
      </rPr>
      <t>-  663 632,712  million soums</t>
    </r>
  </si>
  <si>
    <r>
      <t xml:space="preserve">Salary fund                                                 </t>
    </r>
    <r>
      <rPr>
        <b/>
        <i/>
        <sz val="13"/>
        <rFont val="Times New Roman"/>
        <family val="1"/>
        <charset val="204"/>
      </rPr>
      <t>-  36 280 835 thousand soums</t>
    </r>
  </si>
  <si>
    <r>
      <t xml:space="preserve">Payables at 01.07.2021                          </t>
    </r>
    <r>
      <rPr>
        <b/>
        <i/>
        <sz val="13"/>
        <rFont val="Times New Roman"/>
        <family val="1"/>
        <charset val="204"/>
      </rPr>
      <t xml:space="preserve"> -  66 570,017 million soums</t>
    </r>
  </si>
  <si>
    <r>
      <t xml:space="preserve">  Sale volume in monetary terms                      -    </t>
    </r>
    <r>
      <rPr>
        <b/>
        <i/>
        <sz val="13"/>
        <rFont val="Times New Roman"/>
        <family val="1"/>
        <charset val="204"/>
      </rPr>
      <t xml:space="preserve"> 131 255 725 thousand soums</t>
    </r>
  </si>
  <si>
    <r>
      <t xml:space="preserve"> - Growth rate                                                    </t>
    </r>
    <r>
      <rPr>
        <b/>
        <i/>
        <sz val="13"/>
        <rFont val="Times New Roman"/>
        <family val="1"/>
        <charset val="204"/>
      </rPr>
      <t>- 110,1%</t>
    </r>
  </si>
  <si>
    <t xml:space="preserve">Financial results of SC Kvarts for the year  for 6 months 2021
</t>
  </si>
  <si>
    <t xml:space="preserve">Plan for 2021
</t>
  </si>
  <si>
    <t xml:space="preserve">for 6 months 2021 </t>
  </si>
  <si>
    <t xml:space="preserve">                                                   Period expenses in SC Kvarts for the year  for 6 months 2021
 </t>
  </si>
  <si>
    <t xml:space="preserve"> 6 months 2021</t>
  </si>
  <si>
    <t>Unforeseen expenses (travel expenses of Chinese partners)</t>
  </si>
  <si>
    <t>Сomparison table
The main financial indicators of JSC "Kvarts".</t>
  </si>
  <si>
    <t xml:space="preserve">6 months of 2021
</t>
  </si>
  <si>
    <t>Analysis of production cost in JSC Kvarts</t>
  </si>
  <si>
    <t>Plan for 2021</t>
  </si>
  <si>
    <t>6 months 2021 year</t>
  </si>
  <si>
    <t>technical and economical indicators for 6 months 2021</t>
  </si>
  <si>
    <t>business plan execution of JSC Kvarts on the main</t>
  </si>
  <si>
    <t>for 6 months 2021</t>
  </si>
  <si>
    <t xml:space="preserve">Execution of key business plan indicators
for 6 months 2021 by JSC Kvarts
</t>
  </si>
  <si>
    <t>Fact in 2020</t>
  </si>
  <si>
    <t>2020 fact</t>
  </si>
  <si>
    <t xml:space="preserve">for 6 months 2021 год </t>
  </si>
</sst>
</file>

<file path=xl/styles.xml><?xml version="1.0" encoding="utf-8"?>
<styleSheet xmlns="http://schemas.openxmlformats.org/spreadsheetml/2006/main">
  <numFmts count="29">
    <numFmt numFmtId="164" formatCode="_-* #,##0.00_р_._-;\-* #,##0.00_р_._-;_-* &quot;-&quot;??_р_._-;_-@_-"/>
    <numFmt numFmtId="165" formatCode="0.0"/>
    <numFmt numFmtId="166" formatCode="#,##0.0"/>
    <numFmt numFmtId="167" formatCode="_ &quot;\&quot;* #,##0_ ;_ &quot;\&quot;* \-#,##0_ ;_ &quot;\&quot;* &quot;-&quot;_ ;_ @_ "/>
    <numFmt numFmtId="168" formatCode="_(&quot;$&quot;* #,##0.00_);_(&quot;$&quot;* \(#,##0.00\);_(&quot;$&quot;* &quot;-&quot;??_);_(@_)"/>
    <numFmt numFmtId="169" formatCode="_(&quot;$&quot;* #,##0_);_(&quot;$&quot;* \(#,##0\);_(&quot;$&quot;* &quot;-&quot;_);_(@_)"/>
    <numFmt numFmtId="170" formatCode="_-* #,##0.00_-;\-* #,##0.00_-;_-* &quot;-&quot;??_-;_-@_-"/>
    <numFmt numFmtId="171" formatCode="_ &quot;\&quot;* #,##0.00_ ;_ &quot;\&quot;* \-#,##0.00_ ;_ &quot;\&quot;* &quot;-&quot;??_ ;_ @_ "/>
    <numFmt numFmtId="172" formatCode="_ &quot;$&quot;* #,##0.00_ ;_ &quot;$&quot;* \-#,##0.00_ ;_ &quot;$&quot;* &quot;-&quot;??_ ;_ @_ "/>
    <numFmt numFmtId="173" formatCode="&quot;\&quot;#,##0.00;[Red]&quot;\&quot;\-#,##0.00"/>
    <numFmt numFmtId="174" formatCode="_ &quot;$&quot;* #,##0_ ;_ &quot;$&quot;* \-#,##0_ ;_ &quot;$&quot;* &quot;-&quot;_ ;_ @_ "/>
    <numFmt numFmtId="175" formatCode="_-&quot;\&quot;* #,##0.00_-;\-&quot;\&quot;* #,##0.00_-;_-&quot;\&quot;* &quot;-&quot;??_-;_-@_-"/>
    <numFmt numFmtId="176" formatCode="\$#,##0.00;\(\$#,##0.00\)"/>
    <numFmt numFmtId="177" formatCode="&quot;\&quot;#,##0;[Red]&quot;\&quot;\-#,##0"/>
    <numFmt numFmtId="178" formatCode="_ * #,##0_ ;_ * \-#,##0_ ;_ * &quot;-&quot;_ ;_ @_ "/>
    <numFmt numFmtId="179" formatCode="_ * #,##0.00_ ;_ * \-#,##0.00_ ;_ * &quot;-&quot;??_ ;_ @_ "/>
    <numFmt numFmtId="180" formatCode="#,##0.0;[Red]\-#,##0.0"/>
    <numFmt numFmtId="181" formatCode="_-* #,##0.00[$€-1]_-;\-* #,##0.00[$€-1]_-;_-* &quot;-&quot;??[$€-1]_-"/>
    <numFmt numFmtId="182" formatCode="_(* #,##0_);_(* \(#,##0\);_(* &quot;-&quot;_);_(@_)"/>
    <numFmt numFmtId="183" formatCode="_(* #,##0.00_);_(* \(#,##0.00\);_(* &quot;-&quot;??_);_(@_)"/>
    <numFmt numFmtId="184" formatCode="_-* #,##0_-;&quot;\&quot;\!\-* #,##0_-;_-* &quot;-&quot;_-;_-@_-"/>
    <numFmt numFmtId="185" formatCode="_-* #,##0\ &quot;?&quot;_-;\-* #,##0\ &quot;?&quot;_-;_-* &quot;-&quot;\ &quot;?&quot;_-;_-@_-"/>
    <numFmt numFmtId="186" formatCode="_-* #,##0.00\ &quot;?&quot;_-;\-* #,##0.00\ &quot;?&quot;_-;_-* &quot;-&quot;??\ &quot;?&quot;_-;_-@_-"/>
    <numFmt numFmtId="187" formatCode="_-* #,##0\ _?._-;\-* #,##0\ _?._-;_-* &quot;-&quot;\ _?._-;_-@_-"/>
    <numFmt numFmtId="188" formatCode="_-* #,##0.00\ _?._-;\-* #,##0.00\ _?._-;_-* &quot;-&quot;??\ _?._-;_-@_-"/>
    <numFmt numFmtId="189" formatCode="0.0%"/>
    <numFmt numFmtId="190" formatCode="#,##0.000"/>
    <numFmt numFmtId="191" formatCode="#,##0.000_ ;[Red]\-#,##0.000\ "/>
    <numFmt numFmtId="192" formatCode="#,##0.0_ ;[Red]\-#,##0.0\ "/>
  </numFmts>
  <fonts count="101">
    <font>
      <sz val="10"/>
      <name val="Arial Cyr"/>
      <charset val="204"/>
    </font>
    <font>
      <sz val="10"/>
      <name val="Arial Cyr"/>
      <charset val="204"/>
    </font>
    <font>
      <sz val="14"/>
      <name val="Arial Cyr"/>
      <charset val="204"/>
    </font>
    <font>
      <i/>
      <sz val="10"/>
      <name val="Arial Cyr"/>
      <charset val="204"/>
    </font>
    <font>
      <sz val="8"/>
      <name val="Arial Cyr"/>
      <charset val="204"/>
    </font>
    <font>
      <sz val="10"/>
      <name val="Arial"/>
      <family val="2"/>
    </font>
    <font>
      <sz val="10"/>
      <name val="Arial Cyr"/>
      <family val="1"/>
    </font>
    <font>
      <sz val="10"/>
      <name val="Arial Cyr"/>
      <family val="1"/>
      <charset val="204"/>
    </font>
    <font>
      <sz val="11"/>
      <name val="??o"/>
      <family val="3"/>
    </font>
    <font>
      <sz val="11"/>
      <name val="µ??o"/>
      <family val="3"/>
    </font>
    <font>
      <sz val="10"/>
      <name val="Helv"/>
      <family val="2"/>
    </font>
    <font>
      <sz val="12"/>
      <name val="Arial"/>
      <family val="2"/>
    </font>
    <font>
      <sz val="11"/>
      <name val="돋움"/>
      <family val="3"/>
      <charset val="129"/>
    </font>
    <font>
      <sz val="14"/>
      <name val="¾©"/>
      <charset val="204"/>
    </font>
    <font>
      <sz val="14"/>
      <name val="?©"/>
      <charset val="204"/>
    </font>
    <font>
      <sz val="10"/>
      <name val="Arial"/>
      <family val="2"/>
      <charset val="204"/>
    </font>
    <font>
      <sz val="12"/>
      <name val="¾©"/>
      <charset val="204"/>
    </font>
    <font>
      <sz val="12"/>
      <name val="???A?"/>
      <family val="3"/>
    </font>
    <font>
      <sz val="12"/>
      <name val="?UAAA?"/>
      <family val="1"/>
    </font>
    <font>
      <sz val="11"/>
      <name val="??oA?"/>
      <family val="3"/>
    </font>
    <font>
      <sz val="12"/>
      <name val="±???A?"/>
      <charset val="204"/>
    </font>
    <font>
      <sz val="12"/>
      <name val="±???A?"/>
      <family val="3"/>
      <charset val="129"/>
    </font>
    <font>
      <sz val="12"/>
      <name val="µ??oA?p"/>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iA¶"/>
      <charset val="204"/>
    </font>
    <font>
      <sz val="12"/>
      <name val="¸íÁ¶"/>
      <charset val="204"/>
    </font>
    <font>
      <sz val="11"/>
      <name val="µ??oA?"/>
      <charset val="204"/>
    </font>
    <font>
      <sz val="11"/>
      <name val="µ¸¿òÃ¼"/>
      <charset val="204"/>
    </font>
    <font>
      <sz val="12"/>
      <name val="µ??oA?"/>
      <charset val="204"/>
    </font>
    <font>
      <sz val="12"/>
      <name val="µ¸¿òÃ¼"/>
      <charset val="204"/>
    </font>
    <font>
      <sz val="14"/>
      <name val="–?’©"/>
      <family val="3"/>
      <charset val="129"/>
    </font>
    <font>
      <sz val="12"/>
      <name val="¹UAAA¼"/>
      <family val="3"/>
      <charset val="129"/>
    </font>
    <font>
      <b/>
      <sz val="10"/>
      <name val="Arial"/>
      <family val="2"/>
      <charset val="162"/>
    </font>
    <font>
      <sz val="10"/>
      <name val="Arial"/>
      <family val="2"/>
      <charset val="162"/>
    </font>
    <font>
      <sz val="10"/>
      <name val="?UAAA?"/>
      <family val="1"/>
    </font>
    <font>
      <sz val="11"/>
      <name val="굴림체"/>
      <family val="3"/>
      <charset val="129"/>
    </font>
    <font>
      <sz val="12"/>
      <name val="Times New Roman"/>
      <family val="1"/>
      <charset val="204"/>
    </font>
    <font>
      <b/>
      <sz val="12"/>
      <name val="Arial"/>
      <family val="2"/>
    </font>
    <font>
      <sz val="12"/>
      <name val="바탕체"/>
      <family val="1"/>
      <charset val="129"/>
    </font>
    <font>
      <sz val="12"/>
      <name val="№ЩЕБГј"/>
      <family val="1"/>
      <charset val="129"/>
    </font>
    <font>
      <sz val="12"/>
      <name val="굴림체"/>
      <family val="3"/>
      <charset val="129"/>
    </font>
    <font>
      <sz val="10"/>
      <name val="±јёІГј"/>
      <charset val="204"/>
    </font>
    <font>
      <sz val="12"/>
      <name val="№ЩЕБГј"/>
      <family val="3"/>
      <charset val="129"/>
    </font>
    <font>
      <sz val="14"/>
      <name val="–ѕ’©"/>
      <family val="3"/>
      <charset val="129"/>
    </font>
    <font>
      <sz val="10"/>
      <name val="Arial Cyr"/>
      <family val="2"/>
      <charset val="204"/>
    </font>
    <font>
      <sz val="8"/>
      <name val="Arial"/>
      <family val="2"/>
      <charset val="204"/>
    </font>
    <font>
      <sz val="11"/>
      <color indexed="8"/>
      <name val="Calibri"/>
      <family val="2"/>
      <charset val="204"/>
    </font>
    <font>
      <sz val="10"/>
      <name val="Helv"/>
      <charset val="204"/>
    </font>
    <font>
      <sz val="10"/>
      <name val="Arial Cyr"/>
      <family val="2"/>
    </font>
    <font>
      <b/>
      <sz val="18"/>
      <color indexed="24"/>
      <name val="바탕체"/>
      <family val="1"/>
      <charset val="129"/>
    </font>
    <font>
      <b/>
      <sz val="15"/>
      <color indexed="24"/>
      <name val="바탕체"/>
      <family val="1"/>
      <charset val="129"/>
    </font>
    <font>
      <u/>
      <sz val="10"/>
      <color indexed="36"/>
      <name val="Arial Cyr"/>
      <family val="2"/>
      <charset val="204"/>
    </font>
    <font>
      <sz val="12"/>
      <name val="┭병릇"/>
      <family val="1"/>
      <charset val="129"/>
    </font>
    <font>
      <sz val="12"/>
      <name val="뼻뮝"/>
      <family val="1"/>
      <charset val="129"/>
    </font>
    <font>
      <sz val="11"/>
      <name val="돋움"/>
      <charset val="129"/>
    </font>
    <font>
      <sz val="10"/>
      <name val="굴림체"/>
      <family val="3"/>
      <charset val="129"/>
    </font>
    <font>
      <sz val="12"/>
      <name val="옢?릇"/>
      <family val="3"/>
      <charset val="129"/>
    </font>
    <font>
      <sz val="14"/>
      <name val="뼻뮝"/>
      <family val="3"/>
      <charset val="129"/>
    </font>
    <font>
      <sz val="12"/>
      <name val="Times New Roman Cyr"/>
      <family val="1"/>
      <charset val="204"/>
    </font>
    <font>
      <sz val="11"/>
      <name val="TimesET"/>
      <family val="1"/>
    </font>
    <font>
      <sz val="9"/>
      <name val="Times New Roman Cyr"/>
      <family val="1"/>
      <charset val="204"/>
    </font>
    <font>
      <b/>
      <sz val="12"/>
      <name val="Arial Cyr"/>
      <charset val="204"/>
    </font>
    <font>
      <sz val="12"/>
      <name val="Bodoni MT Black"/>
      <family val="1"/>
    </font>
    <font>
      <sz val="9"/>
      <name val="Arial Cyr"/>
      <charset val="204"/>
    </font>
    <font>
      <sz val="12"/>
      <name val="Arial Cyr"/>
      <charset val="204"/>
    </font>
    <font>
      <b/>
      <sz val="12"/>
      <name val="Arial Cyr"/>
      <family val="2"/>
      <charset val="204"/>
    </font>
    <font>
      <b/>
      <sz val="10"/>
      <name val="Arial Cyr"/>
      <family val="2"/>
      <charset val="204"/>
    </font>
    <font>
      <sz val="10"/>
      <name val="Bodoni MT Black"/>
      <family val="1"/>
    </font>
    <font>
      <sz val="11"/>
      <name val="Arial Narrow"/>
      <family val="2"/>
      <charset val="204"/>
    </font>
    <font>
      <b/>
      <sz val="8"/>
      <name val="Arial Narrow"/>
      <family val="2"/>
      <charset val="204"/>
    </font>
    <font>
      <b/>
      <sz val="10"/>
      <name val="Arial Cyr"/>
      <charset val="204"/>
    </font>
    <font>
      <sz val="8"/>
      <name val="Arial Narrow"/>
      <family val="2"/>
      <charset val="204"/>
    </font>
    <font>
      <sz val="10"/>
      <name val="Arial Narrow"/>
      <family val="2"/>
      <charset val="204"/>
    </font>
    <font>
      <sz val="12"/>
      <name val="Arial Cyr"/>
      <family val="2"/>
      <charset val="204"/>
    </font>
    <font>
      <i/>
      <sz val="12"/>
      <name val="Arial Cyr"/>
      <charset val="186"/>
    </font>
    <font>
      <sz val="12"/>
      <name val="Arial Cyr"/>
      <charset val="186"/>
    </font>
    <font>
      <sz val="14"/>
      <name val="Times New Roman"/>
      <family val="1"/>
      <charset val="204"/>
    </font>
    <font>
      <i/>
      <sz val="13"/>
      <name val="Times New Roman"/>
      <family val="1"/>
      <charset val="204"/>
    </font>
    <font>
      <b/>
      <i/>
      <sz val="13"/>
      <name val="Times New Roman"/>
      <family val="1"/>
      <charset val="204"/>
    </font>
    <font>
      <sz val="10"/>
      <name val="Times New Roman"/>
      <family val="1"/>
      <charset val="204"/>
    </font>
    <font>
      <i/>
      <sz val="10"/>
      <name val="Times New Roman"/>
      <family val="1"/>
      <charset val="204"/>
    </font>
    <font>
      <sz val="8"/>
      <name val="Times New Roman"/>
      <family val="1"/>
      <charset val="204"/>
    </font>
    <font>
      <sz val="11"/>
      <name val="Times New Roman"/>
      <family val="1"/>
      <charset val="204"/>
    </font>
    <font>
      <sz val="16"/>
      <name val="Arial Cyr"/>
      <charset val="204"/>
    </font>
    <font>
      <b/>
      <i/>
      <sz val="13"/>
      <name val="Arial Cyr"/>
      <charset val="204"/>
    </font>
    <font>
      <i/>
      <sz val="13"/>
      <name val="Arial Cyr"/>
      <charset val="186"/>
    </font>
    <font>
      <i/>
      <sz val="13"/>
      <name val="Arial Cyr"/>
      <charset val="204"/>
    </font>
    <font>
      <sz val="10"/>
      <color rgb="FFFF0000"/>
      <name val="Arial Cyr"/>
      <charset val="204"/>
    </font>
    <font>
      <sz val="10"/>
      <color rgb="FF000000"/>
      <name val="Arial"/>
      <family val="2"/>
      <charset val="204"/>
    </font>
    <font>
      <b/>
      <sz val="14"/>
      <name val="Times New Roman"/>
      <family val="1"/>
      <charset val="204"/>
    </font>
    <font>
      <sz val="12"/>
      <color rgb="FF222222"/>
      <name val="Inherit"/>
      <charset val="204"/>
    </font>
    <font>
      <sz val="11"/>
      <name val="Arial Cyr"/>
      <charset val="204"/>
    </font>
    <font>
      <b/>
      <sz val="11"/>
      <name val="Arial Cyr"/>
      <charset val="204"/>
    </font>
    <font>
      <b/>
      <sz val="10"/>
      <name val="Bodoni MT Black"/>
      <family val="1"/>
    </font>
    <font>
      <sz val="13"/>
      <name val="Arial Cyr"/>
      <charset val="204"/>
    </font>
    <font>
      <b/>
      <sz val="13"/>
      <name val="Times New Roman"/>
      <family val="1"/>
      <charset val="204"/>
    </font>
  </fonts>
  <fills count="7">
    <fill>
      <patternFill patternType="none"/>
    </fill>
    <fill>
      <patternFill patternType="gray125"/>
    </fill>
    <fill>
      <patternFill patternType="solid">
        <fgColor indexed="26"/>
        <bgColor indexed="26"/>
      </patternFill>
    </fill>
    <fill>
      <patternFill patternType="mediumGray">
        <bgColor indexed="22"/>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309">
    <xf numFmtId="0" fontId="0" fillId="0" borderId="0"/>
    <xf numFmtId="0" fontId="5" fillId="0" borderId="0"/>
    <xf numFmtId="0" fontId="6" fillId="0" borderId="0"/>
    <xf numFmtId="0" fontId="7" fillId="0" borderId="0"/>
    <xf numFmtId="0" fontId="5" fillId="0" borderId="0"/>
    <xf numFmtId="0" fontId="8" fillId="0" borderId="0" applyFont="0" applyFill="0" applyBorder="0" applyAlignment="0" applyProtection="0"/>
    <xf numFmtId="0" fontId="9" fillId="0" borderId="0" applyFont="0" applyFill="0" applyBorder="0" applyAlignment="0" applyProtection="0"/>
    <xf numFmtId="0" fontId="10" fillId="0" borderId="0"/>
    <xf numFmtId="0" fontId="5"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167" fontId="12" fillId="0" borderId="0" applyFont="0" applyFill="0" applyBorder="0" applyAlignment="0" applyProtection="0"/>
    <xf numFmtId="0" fontId="12" fillId="0" borderId="0" applyFont="0" applyFill="0" applyBorder="0" applyAlignment="0" applyProtection="0"/>
    <xf numFmtId="0" fontId="5" fillId="0" borderId="0"/>
    <xf numFmtId="0" fontId="10" fillId="0" borderId="0"/>
    <xf numFmtId="0" fontId="12" fillId="0" borderId="0" applyFont="0" applyFill="0" applyBorder="0" applyAlignment="0" applyProtection="0"/>
    <xf numFmtId="0" fontId="5" fillId="0" borderId="0"/>
    <xf numFmtId="0" fontId="12" fillId="0" borderId="0" applyFont="0" applyFill="0" applyBorder="0" applyAlignment="0" applyProtection="0"/>
    <xf numFmtId="0" fontId="10" fillId="0" borderId="0"/>
    <xf numFmtId="0" fontId="10"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0" fontId="5" fillId="0" borderId="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6" fillId="0" borderId="0"/>
    <xf numFmtId="0" fontId="17"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0"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0" applyFont="0" applyFill="0" applyBorder="0" applyAlignment="0" applyProtection="0"/>
    <xf numFmtId="171" fontId="20" fillId="0" borderId="0" applyFont="0" applyFill="0" applyBorder="0" applyAlignment="0" applyProtection="0"/>
    <xf numFmtId="0" fontId="20" fillId="0" borderId="0" applyFont="0" applyFill="0" applyBorder="0" applyAlignment="0" applyProtection="0"/>
    <xf numFmtId="0" fontId="23"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26" fillId="0" borderId="0" applyFont="0" applyFill="0" applyBorder="0" applyAlignment="0" applyProtection="0"/>
    <xf numFmtId="172"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4" fontId="31" fillId="0" borderId="0" applyFont="0" applyFill="0" applyBorder="0" applyAlignment="0" applyProtection="0"/>
    <xf numFmtId="174" fontId="32" fillId="0" borderId="0" applyFont="0" applyFill="0" applyBorder="0" applyAlignment="0" applyProtection="0"/>
    <xf numFmtId="169" fontId="25" fillId="0" borderId="0" applyFont="0" applyFill="0" applyBorder="0" applyAlignment="0" applyProtection="0"/>
    <xf numFmtId="169"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5"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6" fontId="26" fillId="0" borderId="0" applyFont="0" applyFill="0" applyBorder="0" applyAlignment="0" applyProtection="0"/>
    <xf numFmtId="176"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31" fillId="0" borderId="0" applyFont="0" applyFill="0" applyBorder="0" applyAlignment="0" applyProtection="0"/>
    <xf numFmtId="172" fontId="32" fillId="0" borderId="0" applyFont="0" applyFill="0" applyBorder="0" applyAlignment="0" applyProtection="0"/>
    <xf numFmtId="168" fontId="25" fillId="0" borderId="0" applyFont="0" applyFill="0" applyBorder="0" applyAlignment="0" applyProtection="0"/>
    <xf numFmtId="168"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35" fillId="0" borderId="0"/>
    <xf numFmtId="0" fontId="23" fillId="0" borderId="0" applyFont="0" applyFill="0" applyBorder="0" applyAlignment="0" applyProtection="0"/>
    <xf numFmtId="178" fontId="36" fillId="0" borderId="0" applyFont="0" applyFill="0" applyBorder="0" applyAlignment="0" applyProtection="0"/>
    <xf numFmtId="0" fontId="24" fillId="0" borderId="0" applyFont="0" applyFill="0" applyBorder="0" applyAlignment="0" applyProtection="0"/>
    <xf numFmtId="179" fontId="36" fillId="0" borderId="0" applyFont="0" applyFill="0" applyBorder="0" applyAlignment="0" applyProtection="0"/>
    <xf numFmtId="38" fontId="15" fillId="2" borderId="1">
      <protection locked="0"/>
    </xf>
    <xf numFmtId="38" fontId="15" fillId="0" borderId="1"/>
    <xf numFmtId="38" fontId="37" fillId="0" borderId="1"/>
    <xf numFmtId="180" fontId="15" fillId="0" borderId="1"/>
    <xf numFmtId="0" fontId="37" fillId="0" borderId="1" applyNumberFormat="0">
      <alignment horizontal="center"/>
    </xf>
    <xf numFmtId="38" fontId="37" fillId="3" borderId="1" applyNumberFormat="0" applyFont="0" applyBorder="0" applyAlignment="0">
      <alignment horizontal="center"/>
    </xf>
    <xf numFmtId="0" fontId="38" fillId="0" borderId="1" applyNumberFormat="0"/>
    <xf numFmtId="0" fontId="37" fillId="0" borderId="1" applyNumberFormat="0"/>
    <xf numFmtId="0" fontId="38" fillId="0" borderId="1" applyNumberFormat="0">
      <alignment horizontal="right"/>
    </xf>
    <xf numFmtId="0" fontId="12" fillId="0" borderId="0" applyFont="0" applyFill="0" applyBorder="0" applyAlignment="0" applyProtection="0"/>
    <xf numFmtId="0" fontId="39" fillId="0" borderId="0"/>
    <xf numFmtId="0" fontId="24" fillId="0" borderId="0"/>
    <xf numFmtId="0" fontId="36" fillId="0" borderId="0"/>
    <xf numFmtId="0" fontId="40" fillId="0" borderId="0"/>
    <xf numFmtId="181" fontId="41" fillId="0" borderId="0" applyFont="0" applyFill="0" applyBorder="0" applyAlignment="0" applyProtection="0"/>
    <xf numFmtId="0" fontId="42" fillId="0" borderId="2" applyNumberFormat="0" applyAlignment="0" applyProtection="0">
      <alignment horizontal="left" vertical="center"/>
    </xf>
    <xf numFmtId="0" fontId="42" fillId="0" borderId="3">
      <alignment horizontal="left" vertical="center"/>
    </xf>
    <xf numFmtId="0" fontId="17" fillId="0" borderId="0"/>
    <xf numFmtId="0" fontId="1" fillId="0" borderId="0"/>
    <xf numFmtId="0" fontId="43" fillId="0" borderId="0" applyFont="0" applyFill="0" applyBorder="0" applyAlignment="0" applyProtection="0"/>
    <xf numFmtId="0" fontId="43" fillId="0" borderId="0" applyFont="0" applyFill="0" applyBorder="0" applyAlignment="0" applyProtection="0"/>
    <xf numFmtId="9" fontId="44"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0" fontId="43"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78" fontId="46" fillId="0" borderId="0" applyFont="0" applyFill="0" applyBorder="0" applyAlignment="0" applyProtection="0"/>
    <xf numFmtId="179" fontId="44" fillId="0" borderId="0" applyFont="0" applyFill="0" applyBorder="0" applyAlignment="0" applyProtection="0"/>
    <xf numFmtId="167" fontId="46" fillId="0" borderId="0" applyFont="0" applyFill="0" applyBorder="0" applyAlignment="0" applyProtection="0"/>
    <xf numFmtId="171" fontId="44" fillId="0" borderId="0" applyFont="0" applyFill="0" applyBorder="0" applyAlignment="0" applyProtection="0"/>
    <xf numFmtId="0" fontId="47" fillId="0" borderId="0"/>
    <xf numFmtId="40" fontId="35" fillId="0" borderId="0" applyFont="0" applyFill="0" applyBorder="0" applyAlignment="0" applyProtection="0"/>
    <xf numFmtId="38" fontId="3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9" fillId="0" borderId="0"/>
    <xf numFmtId="0" fontId="44" fillId="0" borderId="0"/>
    <xf numFmtId="0" fontId="49" fillId="0" borderId="0"/>
    <xf numFmtId="0" fontId="5" fillId="0" borderId="0"/>
    <xf numFmtId="0" fontId="5" fillId="0" borderId="0"/>
    <xf numFmtId="0" fontId="5" fillId="0" borderId="0"/>
    <xf numFmtId="0" fontId="49" fillId="0" borderId="0"/>
    <xf numFmtId="0" fontId="49" fillId="0" borderId="0"/>
    <xf numFmtId="0" fontId="50" fillId="0" borderId="0">
      <alignment horizontal="left"/>
    </xf>
    <xf numFmtId="0" fontId="51"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 fillId="0" borderId="0" applyFont="0" applyFill="0" applyBorder="0" applyAlignment="0" applyProtection="0"/>
    <xf numFmtId="0" fontId="52" fillId="0" borderId="0"/>
    <xf numFmtId="182" fontId="53" fillId="0" borderId="0" applyFont="0" applyFill="0" applyBorder="0" applyAlignment="0" applyProtection="0"/>
    <xf numFmtId="183" fontId="53" fillId="0" borderId="0" applyFont="0" applyFill="0" applyBorder="0" applyAlignment="0" applyProtection="0"/>
    <xf numFmtId="164" fontId="51" fillId="0" borderId="0" applyFont="0" applyFill="0" applyBorder="0" applyAlignment="0" applyProtection="0"/>
    <xf numFmtId="183" fontId="15" fillId="0" borderId="0" applyFont="0" applyFill="0" applyBorder="0" applyAlignment="0" applyProtection="0"/>
    <xf numFmtId="164"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5" fillId="0" borderId="0" applyFont="0" applyFill="0" applyBorder="0" applyAlignment="0" applyProtection="0"/>
    <xf numFmtId="0" fontId="1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43" fillId="0" borderId="0" applyFont="0" applyFill="0" applyBorder="0" applyAlignment="0" applyProtection="0"/>
    <xf numFmtId="0" fontId="58" fillId="0" borderId="0"/>
    <xf numFmtId="0" fontId="57" fillId="0" borderId="0" applyFont="0" applyFill="0" applyBorder="0" applyAlignment="0" applyProtection="0"/>
    <xf numFmtId="0" fontId="57" fillId="0" borderId="0" applyFont="0" applyFill="0" applyBorder="0" applyAlignment="0" applyProtection="0"/>
    <xf numFmtId="0" fontId="12" fillId="0" borderId="0" applyFont="0" applyFill="0" applyBorder="0" applyAlignment="0" applyProtection="0"/>
    <xf numFmtId="184" fontId="59" fillId="0" borderId="0" applyFont="0" applyFill="0" applyBorder="0" applyAlignment="0" applyProtection="0"/>
    <xf numFmtId="0" fontId="43" fillId="0" borderId="0" applyFont="0" applyFill="0" applyBorder="0" applyAlignment="0" applyProtection="0"/>
    <xf numFmtId="0" fontId="12"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85" fontId="49" fillId="0" borderId="0" applyFont="0" applyFill="0" applyBorder="0" applyAlignment="0" applyProtection="0"/>
    <xf numFmtId="186" fontId="49" fillId="0" borderId="0" applyFont="0" applyFill="0" applyBorder="0" applyAlignment="0" applyProtection="0"/>
    <xf numFmtId="0" fontId="43" fillId="0" borderId="0" applyFont="0" applyFill="0" applyBorder="0" applyAlignment="0" applyProtection="0"/>
    <xf numFmtId="167" fontId="43" fillId="0" borderId="0" applyFont="0" applyFill="0" applyBorder="0" applyAlignment="0" applyProtection="0"/>
    <xf numFmtId="171" fontId="43" fillId="0" borderId="0" applyFont="0" applyFill="0" applyBorder="0" applyAlignment="0" applyProtection="0"/>
    <xf numFmtId="0" fontId="60" fillId="0" borderId="0"/>
    <xf numFmtId="0" fontId="61" fillId="0" borderId="0"/>
    <xf numFmtId="0" fontId="12" fillId="0" borderId="0" applyFont="0" applyFill="0" applyBorder="0" applyAlignment="0" applyProtection="0"/>
    <xf numFmtId="0" fontId="62" fillId="0" borderId="0"/>
    <xf numFmtId="0" fontId="49" fillId="0" borderId="0"/>
    <xf numFmtId="0" fontId="43" fillId="0" borderId="0"/>
    <xf numFmtId="0" fontId="6" fillId="0" borderId="0"/>
    <xf numFmtId="0" fontId="49" fillId="0" borderId="0"/>
    <xf numFmtId="0" fontId="53" fillId="0" borderId="0"/>
    <xf numFmtId="0" fontId="49" fillId="0" borderId="0" applyNumberFormat="0" applyProtection="0"/>
    <xf numFmtId="0" fontId="49" fillId="0" borderId="0" applyNumberFormat="0" applyProtection="0"/>
    <xf numFmtId="0" fontId="49" fillId="0" borderId="0"/>
    <xf numFmtId="0" fontId="63" fillId="0" borderId="0"/>
    <xf numFmtId="0" fontId="49" fillId="0" borderId="0"/>
    <xf numFmtId="0" fontId="64" fillId="0" borderId="0"/>
    <xf numFmtId="0" fontId="64" fillId="0" borderId="0"/>
    <xf numFmtId="0" fontId="49" fillId="0" borderId="0"/>
    <xf numFmtId="0" fontId="64" fillId="0" borderId="0"/>
    <xf numFmtId="0" fontId="64" fillId="0" borderId="0"/>
    <xf numFmtId="0" fontId="64" fillId="0" borderId="0"/>
    <xf numFmtId="0" fontId="65" fillId="0" borderId="0" applyAlignment="0"/>
    <xf numFmtId="0" fontId="64" fillId="0" borderId="0"/>
    <xf numFmtId="0" fontId="63" fillId="0" borderId="0"/>
    <xf numFmtId="0" fontId="49" fillId="0" borderId="0"/>
    <xf numFmtId="0" fontId="49" fillId="0" borderId="0"/>
    <xf numFmtId="187" fontId="49" fillId="0" borderId="0" applyFont="0" applyFill="0" applyBorder="0" applyAlignment="0" applyProtection="0"/>
    <xf numFmtId="188" fontId="49" fillId="0" borderId="0" applyFont="0" applyFill="0" applyBorder="0" applyAlignment="0" applyProtection="0"/>
  </cellStyleXfs>
  <cellXfs count="252">
    <xf numFmtId="0" fontId="0" fillId="0" borderId="0" xfId="0"/>
    <xf numFmtId="0" fontId="0" fillId="0" borderId="1" xfId="0" applyBorder="1" applyAlignment="1">
      <alignment horizontal="center"/>
    </xf>
    <xf numFmtId="0" fontId="0" fillId="0" borderId="0" xfId="0" applyFill="1"/>
    <xf numFmtId="0" fontId="0" fillId="0" borderId="0" xfId="0" applyFont="1"/>
    <xf numFmtId="0" fontId="66" fillId="0" borderId="0" xfId="0" applyFont="1"/>
    <xf numFmtId="0" fontId="0" fillId="0" borderId="0" xfId="0" applyFont="1" applyFill="1"/>
    <xf numFmtId="0" fontId="3" fillId="0" borderId="0" xfId="0" applyFont="1"/>
    <xf numFmtId="0" fontId="1" fillId="0" borderId="0" xfId="0" applyFont="1"/>
    <xf numFmtId="0" fontId="1" fillId="0" borderId="4" xfId="0" applyFont="1" applyBorder="1"/>
    <xf numFmtId="0" fontId="68" fillId="0" borderId="4" xfId="0" applyFont="1" applyBorder="1" applyAlignment="1">
      <alignment horizontal="center" vertical="center" wrapText="1"/>
    </xf>
    <xf numFmtId="0" fontId="1" fillId="0" borderId="5" xfId="0" applyFont="1" applyBorder="1"/>
    <xf numFmtId="0" fontId="1" fillId="0" borderId="1" xfId="0" applyFont="1" applyBorder="1" applyAlignment="1">
      <alignment horizontal="center" vertical="center"/>
    </xf>
    <xf numFmtId="0" fontId="68" fillId="0" borderId="1" xfId="0" applyFont="1" applyFill="1" applyBorder="1" applyAlignment="1">
      <alignment horizontal="center" vertical="center"/>
    </xf>
    <xf numFmtId="0" fontId="68" fillId="0" borderId="1" xfId="0" applyFont="1" applyBorder="1" applyAlignment="1">
      <alignment horizontal="center" vertical="center"/>
    </xf>
    <xf numFmtId="166" fontId="1" fillId="0" borderId="1" xfId="0" applyNumberFormat="1" applyFont="1" applyBorder="1" applyAlignment="1">
      <alignment horizontal="center"/>
    </xf>
    <xf numFmtId="165" fontId="1" fillId="0" borderId="4" xfId="0" applyNumberFormat="1" applyFont="1" applyBorder="1" applyAlignment="1">
      <alignment horizontal="center"/>
    </xf>
    <xf numFmtId="0" fontId="1" fillId="0" borderId="6" xfId="0" applyFont="1" applyBorder="1" applyAlignment="1">
      <alignment horizontal="center" vertical="center"/>
    </xf>
    <xf numFmtId="0" fontId="68" fillId="0" borderId="6" xfId="0" applyFont="1" applyBorder="1" applyAlignment="1">
      <alignment horizontal="center" vertical="center"/>
    </xf>
    <xf numFmtId="166" fontId="1" fillId="0" borderId="4" xfId="0" applyNumberFormat="1" applyFont="1" applyBorder="1" applyAlignment="1">
      <alignment horizontal="center"/>
    </xf>
    <xf numFmtId="0" fontId="1" fillId="0" borderId="4" xfId="0" applyFont="1" applyBorder="1" applyAlignment="1">
      <alignment horizontal="center" vertical="center"/>
    </xf>
    <xf numFmtId="0" fontId="68" fillId="0" borderId="5" xfId="0" applyFont="1" applyBorder="1" applyAlignment="1">
      <alignment horizontal="center"/>
    </xf>
    <xf numFmtId="0" fontId="69" fillId="0" borderId="7" xfId="0" applyFont="1" applyBorder="1" applyAlignment="1">
      <alignment horizontal="center"/>
    </xf>
    <xf numFmtId="0" fontId="69" fillId="0" borderId="8" xfId="0" applyFont="1" applyBorder="1" applyAlignment="1">
      <alignment horizontal="center"/>
    </xf>
    <xf numFmtId="0" fontId="69" fillId="0" borderId="4" xfId="0" applyFont="1" applyBorder="1" applyAlignment="1">
      <alignment horizontal="center"/>
    </xf>
    <xf numFmtId="0" fontId="1" fillId="0" borderId="5" xfId="0" applyFont="1" applyBorder="1" applyAlignment="1">
      <alignment horizontal="center" vertical="center"/>
    </xf>
    <xf numFmtId="0" fontId="68" fillId="0" borderId="1" xfId="0" applyFont="1" applyBorder="1" applyAlignment="1">
      <alignment vertical="center"/>
    </xf>
    <xf numFmtId="0" fontId="71" fillId="0" borderId="0" xfId="0" applyFont="1" applyFill="1" applyBorder="1" applyAlignment="1">
      <alignment horizontal="center"/>
    </xf>
    <xf numFmtId="0" fontId="71" fillId="0" borderId="9" xfId="0" applyFont="1" applyFill="1" applyBorder="1" applyAlignment="1">
      <alignment horizontal="center"/>
    </xf>
    <xf numFmtId="2" fontId="71" fillId="0" borderId="1" xfId="0" applyNumberFormat="1" applyFont="1" applyFill="1" applyBorder="1" applyAlignment="1">
      <alignment horizontal="center" vertical="center" wrapText="1"/>
    </xf>
    <xf numFmtId="0" fontId="0" fillId="0" borderId="6" xfId="0" applyFill="1" applyBorder="1" applyAlignment="1">
      <alignment horizontal="left" indent="1"/>
    </xf>
    <xf numFmtId="191" fontId="0" fillId="4" borderId="1" xfId="0" applyNumberFormat="1" applyFill="1" applyBorder="1" applyAlignment="1">
      <alignment horizontal="right"/>
    </xf>
    <xf numFmtId="192" fontId="0" fillId="0" borderId="6" xfId="0" applyNumberFormat="1" applyFill="1" applyBorder="1" applyAlignment="1">
      <alignment horizontal="center"/>
    </xf>
    <xf numFmtId="0" fontId="0" fillId="0" borderId="1" xfId="0" applyFill="1" applyBorder="1" applyAlignment="1">
      <alignment horizontal="left" indent="1"/>
    </xf>
    <xf numFmtId="192" fontId="0" fillId="0" borderId="1" xfId="0" applyNumberFormat="1" applyFill="1" applyBorder="1" applyAlignment="1">
      <alignment horizontal="center"/>
    </xf>
    <xf numFmtId="191" fontId="0" fillId="0" borderId="1" xfId="0" applyNumberFormat="1" applyFill="1" applyBorder="1" applyAlignment="1">
      <alignment horizontal="center"/>
    </xf>
    <xf numFmtId="165" fontId="0" fillId="0" borderId="1" xfId="0" applyNumberFormat="1" applyFill="1" applyBorder="1" applyAlignment="1">
      <alignment horizontal="center"/>
    </xf>
    <xf numFmtId="0" fontId="0" fillId="0" borderId="1" xfId="0" applyFill="1" applyBorder="1" applyAlignment="1">
      <alignment horizontal="left" wrapText="1" indent="1"/>
    </xf>
    <xf numFmtId="2" fontId="0" fillId="0" borderId="0" xfId="0" applyNumberFormat="1" applyFill="1"/>
    <xf numFmtId="0" fontId="0" fillId="0" borderId="1" xfId="0" applyFill="1" applyBorder="1"/>
    <xf numFmtId="2" fontId="0" fillId="0" borderId="1" xfId="0" applyNumberFormat="1" applyFill="1" applyBorder="1"/>
    <xf numFmtId="0" fontId="72" fillId="0" borderId="0" xfId="0" applyFont="1" applyFill="1" applyBorder="1" applyAlignment="1">
      <alignment horizontal="left"/>
    </xf>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4" fillId="0" borderId="6" xfId="0" applyFont="1" applyBorder="1" applyAlignment="1">
      <alignment horizontal="center" vertical="center" wrapText="1"/>
    </xf>
    <xf numFmtId="166" fontId="75" fillId="0" borderId="1" xfId="0" applyNumberFormat="1" applyFont="1" applyFill="1" applyBorder="1" applyAlignment="1">
      <alignment horizontal="center" vertical="center" wrapText="1"/>
    </xf>
    <xf numFmtId="0" fontId="75" fillId="0" borderId="1" xfId="0" applyFont="1" applyFill="1" applyBorder="1" applyAlignment="1">
      <alignment horizontal="center" vertical="center" wrapText="1"/>
    </xf>
    <xf numFmtId="0" fontId="68" fillId="0" borderId="1" xfId="0" applyFont="1" applyFill="1" applyBorder="1" applyAlignment="1">
      <alignment horizontal="left" indent="1"/>
    </xf>
    <xf numFmtId="166" fontId="0" fillId="0" borderId="1" xfId="0" applyNumberFormat="1" applyFill="1" applyBorder="1" applyAlignment="1">
      <alignment horizontal="center"/>
    </xf>
    <xf numFmtId="3" fontId="75"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xf>
    <xf numFmtId="166" fontId="0" fillId="0" borderId="0" xfId="0" applyNumberFormat="1" applyBorder="1" applyAlignment="1">
      <alignment horizontal="left" vertical="center"/>
    </xf>
    <xf numFmtId="3" fontId="76" fillId="0" borderId="0" xfId="0" applyNumberFormat="1" applyFont="1" applyFill="1" applyBorder="1" applyAlignment="1">
      <alignment horizontal="center" vertical="center"/>
    </xf>
    <xf numFmtId="0" fontId="76" fillId="0" borderId="0" xfId="0" applyFont="1" applyAlignment="1">
      <alignment vertical="center"/>
    </xf>
    <xf numFmtId="0" fontId="76" fillId="0" borderId="0" xfId="0" applyFont="1" applyFill="1" applyAlignment="1">
      <alignment vertical="center"/>
    </xf>
    <xf numFmtId="166" fontId="0" fillId="0" borderId="0" xfId="0" applyNumberFormat="1" applyFill="1" applyBorder="1" applyAlignment="1">
      <alignment horizontal="left" vertical="center"/>
    </xf>
    <xf numFmtId="0" fontId="77" fillId="0" borderId="0" xfId="0" applyFont="1" applyAlignment="1">
      <alignment vertical="center"/>
    </xf>
    <xf numFmtId="0" fontId="0" fillId="0" borderId="0" xfId="0" applyBorder="1" applyAlignment="1"/>
    <xf numFmtId="0" fontId="0" fillId="0" borderId="0" xfId="0" applyAlignment="1"/>
    <xf numFmtId="0" fontId="1" fillId="0" borderId="0" xfId="0" applyFont="1" applyBorder="1" applyAlignment="1">
      <alignment horizontal="center"/>
    </xf>
    <xf numFmtId="0" fontId="0" fillId="0" borderId="4" xfId="0" applyBorder="1" applyAlignment="1">
      <alignment horizontal="center" vertical="center"/>
    </xf>
    <xf numFmtId="0" fontId="68" fillId="0" borderId="8" xfId="0" applyFont="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left" wrapText="1" indent="1"/>
    </xf>
    <xf numFmtId="3" fontId="4" fillId="0" borderId="1" xfId="0" applyNumberFormat="1" applyFont="1" applyBorder="1" applyAlignment="1">
      <alignment horizontal="center"/>
    </xf>
    <xf numFmtId="0" fontId="0" fillId="0" borderId="1" xfId="0" applyBorder="1" applyAlignment="1">
      <alignment horizontal="center" vertical="center"/>
    </xf>
    <xf numFmtId="3" fontId="4" fillId="0" borderId="1" xfId="0" applyNumberFormat="1" applyFont="1" applyBorder="1" applyAlignment="1">
      <alignment horizontal="center" vertical="center"/>
    </xf>
    <xf numFmtId="2" fontId="0" fillId="0" borderId="1" xfId="0" applyNumberFormat="1" applyBorder="1" applyAlignment="1">
      <alignment horizontal="center"/>
    </xf>
    <xf numFmtId="16" fontId="0" fillId="0" borderId="1" xfId="0" applyNumberFormat="1" applyBorder="1" applyAlignment="1">
      <alignment horizontal="center"/>
    </xf>
    <xf numFmtId="0" fontId="0" fillId="0" borderId="0" xfId="0" applyBorder="1" applyAlignment="1">
      <alignment horizontal="left"/>
    </xf>
    <xf numFmtId="0" fontId="78" fillId="0" borderId="0" xfId="0" applyFont="1" applyFill="1"/>
    <xf numFmtId="2" fontId="78" fillId="0" borderId="0" xfId="0" applyNumberFormat="1" applyFont="1" applyFill="1" applyBorder="1"/>
    <xf numFmtId="2" fontId="79" fillId="0" borderId="0" xfId="0" applyNumberFormat="1" applyFont="1" applyFill="1" applyBorder="1"/>
    <xf numFmtId="2" fontId="71" fillId="0" borderId="11" xfId="0" applyNumberFormat="1" applyFont="1" applyFill="1" applyBorder="1" applyAlignment="1">
      <alignment horizontal="center" vertical="center" wrapText="1"/>
    </xf>
    <xf numFmtId="0" fontId="78" fillId="0" borderId="12" xfId="0" applyFont="1" applyFill="1" applyBorder="1" applyAlignment="1">
      <alignment horizontal="left" indent="1"/>
    </xf>
    <xf numFmtId="166" fontId="69" fillId="0" borderId="1" xfId="0" applyNumberFormat="1" applyFont="1" applyFill="1" applyBorder="1" applyAlignment="1">
      <alignment horizontal="center"/>
    </xf>
    <xf numFmtId="166" fontId="69" fillId="0" borderId="11" xfId="0" applyNumberFormat="1" applyFont="1" applyFill="1" applyBorder="1" applyAlignment="1">
      <alignment horizontal="center"/>
    </xf>
    <xf numFmtId="166" fontId="0" fillId="0" borderId="0" xfId="0" applyNumberFormat="1" applyFill="1"/>
    <xf numFmtId="0" fontId="78" fillId="0" borderId="13" xfId="0" applyFont="1" applyFill="1" applyBorder="1" applyAlignment="1">
      <alignment horizontal="center"/>
    </xf>
    <xf numFmtId="166" fontId="69" fillId="0" borderId="14" xfId="0" applyNumberFormat="1" applyFont="1" applyFill="1" applyBorder="1" applyAlignment="1">
      <alignment horizontal="center"/>
    </xf>
    <xf numFmtId="192" fontId="78" fillId="0" borderId="0" xfId="0" applyNumberFormat="1" applyFont="1" applyFill="1"/>
    <xf numFmtId="2" fontId="78" fillId="0" borderId="0" xfId="0" applyNumberFormat="1" applyFont="1" applyFill="1"/>
    <xf numFmtId="0" fontId="78" fillId="0" borderId="1" xfId="0" applyFont="1" applyFill="1" applyBorder="1"/>
    <xf numFmtId="165" fontId="69" fillId="0" borderId="1" xfId="0" applyNumberFormat="1" applyFont="1" applyFill="1" applyBorder="1" applyAlignment="1">
      <alignment horizontal="center"/>
    </xf>
    <xf numFmtId="2" fontId="81" fillId="0" borderId="0" xfId="0" applyNumberFormat="1" applyFont="1" applyFill="1"/>
    <xf numFmtId="0" fontId="81" fillId="0" borderId="0" xfId="0" applyFont="1" applyFill="1"/>
    <xf numFmtId="191" fontId="0" fillId="4" borderId="1" xfId="0" applyNumberFormat="1" applyFill="1" applyBorder="1" applyAlignment="1">
      <alignment horizontal="center"/>
    </xf>
    <xf numFmtId="0" fontId="82" fillId="0" borderId="0" xfId="0" applyFont="1"/>
    <xf numFmtId="0" fontId="83" fillId="0" borderId="0" xfId="0" applyFont="1"/>
    <xf numFmtId="0" fontId="82" fillId="0" borderId="0" xfId="0" applyFont="1" applyFill="1" applyAlignment="1">
      <alignment horizontal="right"/>
    </xf>
    <xf numFmtId="190" fontId="83" fillId="0" borderId="0" xfId="0" applyNumberFormat="1" applyFont="1" applyFill="1"/>
    <xf numFmtId="0" fontId="82" fillId="0" borderId="0" xfId="0" applyFont="1" applyFill="1"/>
    <xf numFmtId="0" fontId="83" fillId="0" borderId="0" xfId="0" applyFont="1" applyFill="1"/>
    <xf numFmtId="189" fontId="83" fillId="0" borderId="0" xfId="0" applyNumberFormat="1" applyFont="1" applyFill="1"/>
    <xf numFmtId="0" fontId="82" fillId="0" borderId="0" xfId="0" applyFont="1" applyFill="1" applyAlignment="1">
      <alignment horizontal="left" indent="1"/>
    </xf>
    <xf numFmtId="0" fontId="84" fillId="0" borderId="4" xfId="0" applyFont="1" applyBorder="1"/>
    <xf numFmtId="0" fontId="84" fillId="0" borderId="6" xfId="0" applyFont="1" applyBorder="1"/>
    <xf numFmtId="0" fontId="84" fillId="0" borderId="6" xfId="0" applyFont="1" applyBorder="1" applyAlignment="1">
      <alignment horizontal="center"/>
    </xf>
    <xf numFmtId="0" fontId="84" fillId="0" borderId="1" xfId="0" applyFont="1" applyBorder="1" applyAlignment="1">
      <alignment horizontal="center"/>
    </xf>
    <xf numFmtId="0" fontId="84" fillId="0" borderId="10" xfId="0" applyFont="1" applyBorder="1" applyAlignment="1"/>
    <xf numFmtId="0" fontId="84" fillId="0" borderId="4" xfId="0" applyFont="1" applyBorder="1" applyAlignment="1">
      <alignment horizontal="center"/>
    </xf>
    <xf numFmtId="166" fontId="84" fillId="0" borderId="6" xfId="0" applyNumberFormat="1" applyFont="1" applyFill="1" applyBorder="1"/>
    <xf numFmtId="0" fontId="84" fillId="0" borderId="5" xfId="0" applyFont="1" applyBorder="1" applyAlignment="1">
      <alignment horizontal="center"/>
    </xf>
    <xf numFmtId="0" fontId="84" fillId="0" borderId="5" xfId="0" applyFont="1" applyBorder="1"/>
    <xf numFmtId="3" fontId="84" fillId="0" borderId="5" xfId="0" applyNumberFormat="1" applyFont="1" applyBorder="1"/>
    <xf numFmtId="0" fontId="87" fillId="0" borderId="1" xfId="0" applyFont="1" applyBorder="1"/>
    <xf numFmtId="0" fontId="85" fillId="0" borderId="1" xfId="0" applyFont="1" applyBorder="1" applyAlignment="1">
      <alignment horizontal="left" wrapText="1"/>
    </xf>
    <xf numFmtId="165" fontId="87" fillId="0" borderId="1" xfId="0" applyNumberFormat="1" applyFont="1" applyBorder="1" applyAlignment="1">
      <alignment horizontal="center"/>
    </xf>
    <xf numFmtId="0" fontId="87" fillId="0" borderId="5" xfId="0" applyFont="1" applyBorder="1"/>
    <xf numFmtId="0" fontId="87" fillId="0" borderId="15" xfId="0" applyFont="1" applyBorder="1"/>
    <xf numFmtId="0" fontId="84" fillId="0" borderId="15" xfId="0" applyFont="1" applyBorder="1"/>
    <xf numFmtId="0" fontId="84" fillId="0" borderId="1" xfId="0" applyFont="1" applyBorder="1"/>
    <xf numFmtId="0" fontId="84" fillId="0" borderId="16" xfId="0" applyFont="1" applyBorder="1"/>
    <xf numFmtId="0" fontId="84" fillId="0" borderId="6" xfId="0" applyFont="1" applyBorder="1" applyAlignment="1">
      <alignment horizontal="center" vertical="center"/>
    </xf>
    <xf numFmtId="0" fontId="85" fillId="0" borderId="6" xfId="0" applyFont="1" applyBorder="1" applyAlignment="1">
      <alignment wrapText="1"/>
    </xf>
    <xf numFmtId="3" fontId="84" fillId="0" borderId="6" xfId="0" applyNumberFormat="1" applyFont="1" applyBorder="1" applyAlignment="1">
      <alignment horizontal="center"/>
    </xf>
    <xf numFmtId="165" fontId="84" fillId="0" borderId="6" xfId="0" applyNumberFormat="1" applyFont="1" applyBorder="1" applyAlignment="1">
      <alignment horizontal="center"/>
    </xf>
    <xf numFmtId="3" fontId="84" fillId="0" borderId="6" xfId="0" applyNumberFormat="1" applyFont="1" applyFill="1" applyBorder="1" applyAlignment="1">
      <alignment horizontal="center"/>
    </xf>
    <xf numFmtId="0" fontId="87" fillId="0" borderId="1" xfId="0" applyFont="1" applyBorder="1" applyAlignment="1">
      <alignment horizontal="center"/>
    </xf>
    <xf numFmtId="165" fontId="87" fillId="0" borderId="1" xfId="0" applyNumberFormat="1" applyFont="1" applyFill="1" applyBorder="1" applyAlignment="1">
      <alignment horizontal="center"/>
    </xf>
    <xf numFmtId="0" fontId="87" fillId="0" borderId="1" xfId="0" applyFont="1" applyFill="1" applyBorder="1" applyAlignment="1">
      <alignment horizontal="center"/>
    </xf>
    <xf numFmtId="0" fontId="87" fillId="0" borderId="6" xfId="0" applyFont="1" applyBorder="1"/>
    <xf numFmtId="3" fontId="87" fillId="0" borderId="6" xfId="0" applyNumberFormat="1" applyFont="1" applyFill="1" applyBorder="1" applyAlignment="1">
      <alignment horizontal="center"/>
    </xf>
    <xf numFmtId="3" fontId="87" fillId="0" borderId="6" xfId="0" applyNumberFormat="1" applyFont="1" applyFill="1" applyBorder="1"/>
    <xf numFmtId="3" fontId="87" fillId="0" borderId="6" xfId="0" applyNumberFormat="1" applyFont="1" applyFill="1" applyBorder="1" applyAlignment="1">
      <alignment horizontal="left" indent="1"/>
    </xf>
    <xf numFmtId="0" fontId="87" fillId="0" borderId="17" xfId="0" applyFont="1" applyBorder="1"/>
    <xf numFmtId="166" fontId="87" fillId="0" borderId="1" xfId="0" applyNumberFormat="1" applyFont="1" applyFill="1" applyBorder="1" applyAlignment="1">
      <alignment horizontal="center"/>
    </xf>
    <xf numFmtId="0" fontId="84" fillId="0" borderId="0" xfId="0" applyFont="1"/>
    <xf numFmtId="0" fontId="0" fillId="0" borderId="0" xfId="0" applyFill="1" applyBorder="1" applyAlignment="1">
      <alignment horizontal="left" indent="1"/>
    </xf>
    <xf numFmtId="166" fontId="0" fillId="0" borderId="0" xfId="0" applyNumberFormat="1" applyFill="1" applyBorder="1" applyAlignment="1">
      <alignment horizontal="center"/>
    </xf>
    <xf numFmtId="0" fontId="89" fillId="0" borderId="0" xfId="0" applyFont="1"/>
    <xf numFmtId="0" fontId="70" fillId="0" borderId="0" xfId="0" applyFont="1" applyFill="1" applyAlignment="1"/>
    <xf numFmtId="0" fontId="72" fillId="0" borderId="0" xfId="0" applyFont="1" applyFill="1" applyAlignment="1">
      <alignment horizontal="left"/>
    </xf>
    <xf numFmtId="0" fontId="91" fillId="0" borderId="0" xfId="0" applyFont="1" applyAlignment="1"/>
    <xf numFmtId="0" fontId="85" fillId="0" borderId="5" xfId="0" applyFont="1" applyBorder="1"/>
    <xf numFmtId="0" fontId="85" fillId="0" borderId="6" xfId="0" applyFont="1" applyBorder="1" applyAlignment="1">
      <alignment horizontal="left" wrapText="1"/>
    </xf>
    <xf numFmtId="0" fontId="84" fillId="0" borderId="1" xfId="0" applyFont="1" applyBorder="1" applyAlignment="1">
      <alignment horizontal="center" vertical="center" wrapText="1"/>
    </xf>
    <xf numFmtId="0" fontId="85" fillId="0" borderId="6" xfId="0" applyFont="1" applyBorder="1"/>
    <xf numFmtId="0" fontId="85" fillId="0" borderId="1" xfId="0" applyFont="1" applyBorder="1"/>
    <xf numFmtId="0" fontId="85" fillId="0" borderId="1" xfId="0" applyFont="1" applyBorder="1" applyAlignment="1">
      <alignment horizontal="left"/>
    </xf>
    <xf numFmtId="0" fontId="84" fillId="0" borderId="4" xfId="0" applyFont="1" applyBorder="1" applyAlignment="1">
      <alignment wrapText="1"/>
    </xf>
    <xf numFmtId="0" fontId="82" fillId="0" borderId="0" xfId="0" applyFont="1" applyAlignment="1">
      <alignment horizontal="left"/>
    </xf>
    <xf numFmtId="0" fontId="95" fillId="0" borderId="0" xfId="0" applyFont="1" applyAlignment="1"/>
    <xf numFmtId="0" fontId="68" fillId="0" borderId="4" xfId="0" applyFont="1" applyBorder="1" applyAlignment="1">
      <alignment horizontal="center" vertical="center" wrapText="1"/>
    </xf>
    <xf numFmtId="0" fontId="97" fillId="0" borderId="0" xfId="0" applyFont="1"/>
    <xf numFmtId="0" fontId="96" fillId="0" borderId="0" xfId="0" applyFont="1"/>
    <xf numFmtId="0" fontId="96" fillId="0" borderId="0" xfId="0" applyFont="1" applyFill="1"/>
    <xf numFmtId="0" fontId="97" fillId="5" borderId="0" xfId="0" applyFont="1" applyFill="1"/>
    <xf numFmtId="0" fontId="68" fillId="0" borderId="1" xfId="0" applyFont="1" applyBorder="1" applyAlignment="1">
      <alignment horizontal="center" vertical="center" wrapText="1"/>
    </xf>
    <xf numFmtId="0" fontId="68" fillId="0" borderId="1" xfId="0" applyFont="1" applyBorder="1" applyAlignment="1">
      <alignment horizontal="center" wrapText="1"/>
    </xf>
    <xf numFmtId="0" fontId="1" fillId="0" borderId="0" xfId="0" applyFont="1" applyAlignment="1">
      <alignment vertical="center"/>
    </xf>
    <xf numFmtId="0" fontId="84" fillId="0" borderId="6" xfId="0" applyFont="1" applyBorder="1" applyAlignment="1">
      <alignment horizontal="center" wrapText="1"/>
    </xf>
    <xf numFmtId="0" fontId="98" fillId="0" borderId="0" xfId="0" applyFont="1" applyFill="1" applyBorder="1" applyAlignment="1">
      <alignment horizontal="left"/>
    </xf>
    <xf numFmtId="0" fontId="75" fillId="0" borderId="0" xfId="0" applyFont="1" applyFill="1"/>
    <xf numFmtId="2" fontId="75" fillId="0" borderId="0" xfId="0" applyNumberFormat="1" applyFont="1" applyFill="1"/>
    <xf numFmtId="0" fontId="75" fillId="0" borderId="0" xfId="0" applyFont="1"/>
    <xf numFmtId="2" fontId="94" fillId="0" borderId="0" xfId="0" applyNumberFormat="1" applyFont="1" applyFill="1"/>
    <xf numFmtId="3" fontId="4" fillId="0" borderId="1" xfId="0" applyNumberFormat="1" applyFont="1" applyFill="1" applyBorder="1" applyAlignment="1">
      <alignment horizontal="center"/>
    </xf>
    <xf numFmtId="0" fontId="0" fillId="0" borderId="0" xfId="0" applyAlignment="1">
      <alignment horizontal="left" vertical="center"/>
    </xf>
    <xf numFmtId="0" fontId="66" fillId="0" borderId="0" xfId="0" applyFont="1" applyFill="1"/>
    <xf numFmtId="0" fontId="1" fillId="0" borderId="0" xfId="0" applyFont="1" applyBorder="1" applyAlignment="1">
      <alignment horizontal="center"/>
    </xf>
    <xf numFmtId="165" fontId="1" fillId="0" borderId="1" xfId="0" applyNumberFormat="1" applyFont="1" applyBorder="1" applyAlignment="1">
      <alignment horizontal="center"/>
    </xf>
    <xf numFmtId="166" fontId="87" fillId="0" borderId="10" xfId="0" applyNumberFormat="1" applyFont="1" applyFill="1" applyBorder="1" applyAlignment="1">
      <alignment horizontal="center"/>
    </xf>
    <xf numFmtId="0" fontId="0" fillId="0" borderId="0" xfId="0" applyAlignment="1">
      <alignment horizontal="left"/>
    </xf>
    <xf numFmtId="0" fontId="97" fillId="0" borderId="0" xfId="0" applyFont="1" applyFill="1"/>
    <xf numFmtId="3" fontId="84" fillId="0" borderId="1" xfId="0" applyNumberFormat="1" applyFont="1" applyFill="1" applyBorder="1" applyAlignment="1">
      <alignment horizontal="center"/>
    </xf>
    <xf numFmtId="0" fontId="87" fillId="0" borderId="1" xfId="0" applyFont="1" applyFill="1" applyBorder="1"/>
    <xf numFmtId="165" fontId="87" fillId="0" borderId="6" xfId="0" applyNumberFormat="1" applyFont="1" applyFill="1" applyBorder="1" applyAlignment="1">
      <alignment horizontal="center"/>
    </xf>
    <xf numFmtId="3" fontId="87" fillId="0" borderId="6" xfId="0" applyNumberFormat="1" applyFont="1" applyBorder="1" applyAlignment="1">
      <alignment horizontal="center"/>
    </xf>
    <xf numFmtId="165" fontId="87" fillId="0" borderId="6" xfId="0" applyNumberFormat="1" applyFont="1" applyBorder="1" applyAlignment="1">
      <alignment horizontal="center"/>
    </xf>
    <xf numFmtId="0" fontId="90" fillId="0" borderId="0" xfId="0" applyFont="1" applyFill="1" applyAlignment="1"/>
    <xf numFmtId="4" fontId="82" fillId="0" borderId="0" xfId="0" applyNumberFormat="1" applyFont="1" applyFill="1" applyAlignment="1"/>
    <xf numFmtId="4" fontId="100" fillId="0" borderId="0" xfId="0" applyNumberFormat="1" applyFont="1" applyFill="1" applyAlignment="1"/>
    <xf numFmtId="191" fontId="92" fillId="6" borderId="1" xfId="0" applyNumberFormat="1" applyFont="1" applyFill="1" applyBorder="1" applyAlignment="1">
      <alignment horizontal="center"/>
    </xf>
    <xf numFmtId="0" fontId="68" fillId="0" borderId="1" xfId="0" applyFont="1" applyFill="1" applyBorder="1" applyAlignment="1">
      <alignment horizontal="left" wrapText="1" indent="1"/>
    </xf>
    <xf numFmtId="0" fontId="96" fillId="0" borderId="0" xfId="0" applyFont="1" applyFill="1" applyAlignment="1">
      <alignment wrapText="1"/>
    </xf>
    <xf numFmtId="0" fontId="96" fillId="0" borderId="0" xfId="0" applyFont="1" applyFill="1"/>
    <xf numFmtId="0" fontId="0" fillId="0" borderId="0" xfId="0" applyAlignment="1">
      <alignment wrapText="1"/>
    </xf>
    <xf numFmtId="0" fontId="0" fillId="0" borderId="0" xfId="0"/>
    <xf numFmtId="0" fontId="2" fillId="0" borderId="0" xfId="0" applyFont="1" applyFill="1" applyAlignment="1">
      <alignment horizontal="center" vertical="center" wrapText="1"/>
    </xf>
    <xf numFmtId="0" fontId="93" fillId="0" borderId="0" xfId="0" applyFont="1" applyAlignment="1">
      <alignment horizontal="left" vertical="center" wrapText="1"/>
    </xf>
    <xf numFmtId="0" fontId="0" fillId="0" borderId="0" xfId="0" applyFont="1" applyAlignment="1">
      <alignment horizontal="left" vertical="center" wrapText="1"/>
    </xf>
    <xf numFmtId="0" fontId="96" fillId="0" borderId="0" xfId="0" applyNumberFormat="1" applyFont="1" applyBorder="1" applyAlignment="1">
      <alignment wrapText="1"/>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85" fillId="0" borderId="4" xfId="0" applyFont="1" applyFill="1" applyBorder="1" applyAlignment="1">
      <alignment horizontal="left" wrapText="1"/>
    </xf>
    <xf numFmtId="0" fontId="85" fillId="0" borderId="6" xfId="0" applyFont="1" applyFill="1" applyBorder="1" applyAlignment="1">
      <alignment horizontal="left" wrapText="1"/>
    </xf>
    <xf numFmtId="0" fontId="88" fillId="0" borderId="0" xfId="0" applyFont="1" applyAlignment="1">
      <alignment horizontal="center"/>
    </xf>
    <xf numFmtId="0" fontId="2" fillId="0" borderId="0" xfId="0" applyFont="1" applyBorder="1" applyAlignment="1">
      <alignment horizontal="center"/>
    </xf>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0" fontId="84" fillId="0" borderId="10" xfId="0" applyFont="1" applyBorder="1" applyAlignment="1">
      <alignment horizontal="center"/>
    </xf>
    <xf numFmtId="0" fontId="84" fillId="0" borderId="3" xfId="0" applyFont="1" applyBorder="1" applyAlignment="1">
      <alignment horizontal="center"/>
    </xf>
    <xf numFmtId="0" fontId="84" fillId="0" borderId="17" xfId="0" applyFont="1" applyBorder="1" applyAlignment="1">
      <alignment horizontal="center"/>
    </xf>
    <xf numFmtId="2" fontId="86" fillId="0" borderId="4" xfId="0" applyNumberFormat="1" applyFont="1" applyBorder="1" applyAlignment="1">
      <alignment horizontal="center" vertical="center" wrapText="1"/>
    </xf>
    <xf numFmtId="2" fontId="86" fillId="0" borderId="6" xfId="0" applyNumberFormat="1" applyFont="1" applyBorder="1" applyAlignment="1">
      <alignment horizontal="center" vertical="center" wrapText="1"/>
    </xf>
    <xf numFmtId="0" fontId="0" fillId="0" borderId="4" xfId="0" applyBorder="1" applyAlignment="1">
      <alignment horizontal="center"/>
    </xf>
    <xf numFmtId="0" fontId="0" fillId="0" borderId="6" xfId="0" applyBorder="1" applyAlignment="1">
      <alignment horizontal="center"/>
    </xf>
    <xf numFmtId="165" fontId="87" fillId="0" borderId="5" xfId="0" applyNumberFormat="1" applyFont="1" applyBorder="1" applyAlignment="1">
      <alignment horizontal="center"/>
    </xf>
    <xf numFmtId="165" fontId="87" fillId="0" borderId="6" xfId="0" applyNumberFormat="1" applyFont="1" applyBorder="1" applyAlignment="1">
      <alignment horizontal="center"/>
    </xf>
    <xf numFmtId="3" fontId="87" fillId="0" borderId="5" xfId="0" applyNumberFormat="1" applyFont="1" applyBorder="1" applyAlignment="1">
      <alignment horizontal="center"/>
    </xf>
    <xf numFmtId="3" fontId="87" fillId="0" borderId="6" xfId="0" applyNumberFormat="1" applyFont="1" applyBorder="1" applyAlignment="1">
      <alignment horizontal="center"/>
    </xf>
    <xf numFmtId="166" fontId="84" fillId="0" borderId="5" xfId="0" applyNumberFormat="1" applyFont="1" applyFill="1" applyBorder="1" applyAlignment="1">
      <alignment horizontal="center"/>
    </xf>
    <xf numFmtId="166" fontId="84" fillId="0" borderId="6" xfId="0" applyNumberFormat="1" applyFont="1" applyFill="1" applyBorder="1" applyAlignment="1">
      <alignment horizontal="center"/>
    </xf>
    <xf numFmtId="0" fontId="82" fillId="0" borderId="0" xfId="0" applyFont="1" applyAlignment="1">
      <alignment horizontal="center"/>
    </xf>
    <xf numFmtId="0" fontId="84" fillId="0" borderId="4" xfId="0" applyFont="1" applyBorder="1" applyAlignment="1">
      <alignment horizontal="center" wrapText="1"/>
    </xf>
    <xf numFmtId="0" fontId="84" fillId="0" borderId="6" xfId="0" applyFont="1" applyBorder="1" applyAlignment="1">
      <alignment horizontal="center" wrapText="1"/>
    </xf>
    <xf numFmtId="0" fontId="90" fillId="0" borderId="0" xfId="0" applyFont="1" applyFill="1" applyAlignment="1">
      <alignment horizontal="left"/>
    </xf>
    <xf numFmtId="0" fontId="83" fillId="0" borderId="0" xfId="0" applyFont="1" applyAlignment="1">
      <alignment horizontal="center" wrapText="1"/>
    </xf>
    <xf numFmtId="0" fontId="83" fillId="0" borderId="0" xfId="0" applyFont="1" applyFill="1" applyAlignment="1">
      <alignment horizontal="left"/>
    </xf>
    <xf numFmtId="0" fontId="90" fillId="0" borderId="0" xfId="0" applyFont="1" applyAlignment="1">
      <alignment horizontal="center"/>
    </xf>
    <xf numFmtId="0" fontId="94" fillId="0" borderId="0" xfId="0" applyFont="1" applyFill="1" applyAlignment="1">
      <alignment horizontal="center" wrapText="1"/>
    </xf>
    <xf numFmtId="0" fontId="81" fillId="0" borderId="0" xfId="0" applyFont="1" applyFill="1" applyAlignment="1">
      <alignment horizontal="center"/>
    </xf>
    <xf numFmtId="0" fontId="2" fillId="0" borderId="0" xfId="0" applyFont="1" applyAlignment="1">
      <alignment horizontal="center"/>
    </xf>
    <xf numFmtId="0" fontId="82" fillId="0" borderId="0" xfId="0" applyFont="1" applyFill="1" applyAlignment="1">
      <alignment horizontal="left"/>
    </xf>
    <xf numFmtId="0" fontId="82" fillId="0" borderId="0" xfId="0" applyFont="1" applyFill="1" applyAlignment="1">
      <alignment horizontal="right" vertical="top" wrapText="1"/>
    </xf>
    <xf numFmtId="0" fontId="82" fillId="0" borderId="0" xfId="0" applyFont="1" applyAlignment="1">
      <alignment vertical="center" wrapText="1"/>
    </xf>
    <xf numFmtId="0" fontId="82" fillId="0" borderId="0" xfId="0" applyFont="1" applyAlignment="1">
      <alignment vertical="center"/>
    </xf>
    <xf numFmtId="0" fontId="99" fillId="0" borderId="0" xfId="0" applyFont="1" applyAlignment="1">
      <alignment wrapText="1"/>
    </xf>
    <xf numFmtId="0" fontId="99" fillId="0" borderId="0" xfId="0" applyFont="1"/>
    <xf numFmtId="0" fontId="70" fillId="0" borderId="0" xfId="0" applyFont="1" applyFill="1" applyAlignment="1">
      <alignment horizontal="center" wrapText="1"/>
    </xf>
    <xf numFmtId="0" fontId="70" fillId="0" borderId="0" xfId="0" applyFont="1" applyFill="1" applyAlignment="1">
      <alignment horizontal="center"/>
    </xf>
    <xf numFmtId="0" fontId="71" fillId="0" borderId="0" xfId="0" applyFont="1" applyFill="1" applyBorder="1" applyAlignment="1">
      <alignment horizontal="center"/>
    </xf>
    <xf numFmtId="0" fontId="0" fillId="0" borderId="4" xfId="0" applyFill="1" applyBorder="1" applyAlignment="1">
      <alignment horizontal="center" vertical="center" wrapText="1"/>
    </xf>
    <xf numFmtId="0" fontId="0" fillId="0" borderId="6" xfId="0" applyFill="1" applyBorder="1" applyAlignment="1">
      <alignment horizontal="center" vertical="center" wrapText="1"/>
    </xf>
    <xf numFmtId="0" fontId="71" fillId="0" borderId="10" xfId="0" applyFont="1" applyFill="1" applyBorder="1" applyAlignment="1">
      <alignment horizontal="center" vertical="center" wrapText="1"/>
    </xf>
    <xf numFmtId="0" fontId="71" fillId="0" borderId="17" xfId="0" applyFont="1" applyFill="1" applyBorder="1" applyAlignment="1">
      <alignment horizontal="center" vertical="center" wrapText="1"/>
    </xf>
    <xf numFmtId="0" fontId="73" fillId="0" borderId="0" xfId="0" applyFont="1" applyFill="1" applyAlignment="1">
      <alignment horizontal="center" vertical="center"/>
    </xf>
    <xf numFmtId="0" fontId="4" fillId="0" borderId="10"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73" fillId="0" borderId="9" xfId="0" applyFont="1" applyFill="1" applyBorder="1" applyAlignment="1">
      <alignment horizontal="left" vertical="center" wrapText="1"/>
    </xf>
    <xf numFmtId="2" fontId="70" fillId="0" borderId="0" xfId="0" applyNumberFormat="1" applyFont="1" applyFill="1" applyAlignment="1">
      <alignment horizontal="center"/>
    </xf>
    <xf numFmtId="0" fontId="80" fillId="0" borderId="19" xfId="0" applyFont="1" applyFill="1" applyBorder="1" applyAlignment="1">
      <alignment horizontal="center" vertical="center"/>
    </xf>
    <xf numFmtId="0" fontId="80" fillId="0" borderId="20" xfId="0" applyFont="1" applyFill="1" applyBorder="1" applyAlignment="1">
      <alignment horizontal="center" vertical="center"/>
    </xf>
    <xf numFmtId="0" fontId="0" fillId="0" borderId="21" xfId="0" applyFill="1" applyBorder="1" applyAlignment="1">
      <alignment horizontal="center" vertical="center" wrapText="1"/>
    </xf>
    <xf numFmtId="0" fontId="71" fillId="0" borderId="22" xfId="0" applyFont="1" applyFill="1" applyBorder="1" applyAlignment="1">
      <alignment horizontal="center" vertical="center" wrapText="1"/>
    </xf>
    <xf numFmtId="0" fontId="71" fillId="0" borderId="23" xfId="0" applyFont="1" applyFill="1" applyBorder="1" applyAlignment="1">
      <alignment horizontal="center" vertical="center" wrapText="1"/>
    </xf>
    <xf numFmtId="0" fontId="0" fillId="0" borderId="0" xfId="0" applyBorder="1" applyAlignment="1">
      <alignment horizontal="center" wrapText="1"/>
    </xf>
    <xf numFmtId="0" fontId="1" fillId="0" borderId="0" xfId="0" applyFont="1" applyBorder="1" applyAlignment="1">
      <alignment horizontal="center"/>
    </xf>
    <xf numFmtId="0" fontId="1"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vertical="top"/>
    </xf>
    <xf numFmtId="0" fontId="67" fillId="0" borderId="0" xfId="0" applyFont="1" applyAlignment="1">
      <alignment horizontal="center" vertical="center" wrapText="1"/>
    </xf>
    <xf numFmtId="0" fontId="67" fillId="0" borderId="0" xfId="0" applyFont="1" applyAlignment="1">
      <alignment horizontal="center" vertical="center"/>
    </xf>
    <xf numFmtId="0" fontId="67" fillId="0" borderId="9" xfId="0" applyFont="1" applyBorder="1" applyAlignment="1">
      <alignment horizontal="center"/>
    </xf>
    <xf numFmtId="0" fontId="68" fillId="0" borderId="4"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18"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8" xfId="0" applyFont="1" applyBorder="1" applyAlignment="1">
      <alignment horizontal="center" vertical="center" wrapText="1"/>
    </xf>
  </cellXfs>
  <cellStyles count="309">
    <cellStyle name="          _x000d__x000a_mouse.drv=lmouse.drv" xfId="1"/>
    <cellStyle name="????DAMAS" xfId="2"/>
    <cellStyle name="????TICO" xfId="3"/>
    <cellStyle name="?”´?_REV3 " xfId="4"/>
    <cellStyle name="?AU?XLS!check_filesche|_x0005_" xfId="5"/>
    <cellStyle name="?AU»?XLS!check_filesche|_x0005_" xfId="6"/>
    <cellStyle name="_060217 Order Plan(March incresed)" xfId="7"/>
    <cellStyle name="_2007 y BP-170 000  02.09.2006. last" xfId="8"/>
    <cellStyle name="_9월 해외법인 월별 생산품질현황보고" xfId="9"/>
    <cellStyle name="_APPDIX(2~6)-1012" xfId="10"/>
    <cellStyle name="_AVTOZAZ실적전망(완결)" xfId="11"/>
    <cellStyle name="_COST DOWN" xfId="12"/>
    <cellStyle name="_DOHC 검토" xfId="13"/>
    <cellStyle name="_DOHC 검토 2" xfId="14"/>
    <cellStyle name="_FAC WORKSCOPE" xfId="15"/>
    <cellStyle name="_Order KD new" xfId="16"/>
    <cellStyle name="_PACKING1" xfId="17"/>
    <cellStyle name="_Plan 2007 BP-167 000   23.06.2006." xfId="18"/>
    <cellStyle name="_PROPOSAL-첨부" xfId="19"/>
    <cellStyle name="_Книга10" xfId="20"/>
    <cellStyle name="_Книга2" xfId="21"/>
    <cellStyle name="_Приложения1,2 к постановлению" xfId="22"/>
    <cellStyle name="_넥시아 MINOR CHANGE 검토" xfId="23"/>
    <cellStyle name="_법인현황요약" xfId="24"/>
    <cellStyle name="_비상경영계획(REV.2)" xfId="25"/>
    <cellStyle name="_상반기 실적전망 (완결9.7)" xfId="26"/>
    <cellStyle name="æØè [0.00]_PRODUCT DETAIL Q1" xfId="27"/>
    <cellStyle name="æØè_PRODUCT DETAIL Q1" xfId="28"/>
    <cellStyle name="EY [0.00]_PRODUCT DETAIL Q1" xfId="29"/>
    <cellStyle name="ÊÝ [0.00]_PRODUCT DETAIL Q1" xfId="30"/>
    <cellStyle name="EY [0.00]_PRODUCT DETAIL Q3 (2)" xfId="31"/>
    <cellStyle name="ÊÝ [0.00]_PRODUCT DETAIL Q3 (2)" xfId="32"/>
    <cellStyle name="EY_PRODUCT DETAIL Q1" xfId="33"/>
    <cellStyle name="ÊÝ_PRODUCT DETAIL Q1" xfId="34"/>
    <cellStyle name="EY_PRODUCT DETAIL Q3 (2)" xfId="35"/>
    <cellStyle name="ÊÝ_PRODUCT DETAIL Q3 (2)" xfId="36"/>
    <cellStyle name="W_BOOKSHIP" xfId="37"/>
    <cellStyle name="A???_x0005__x0014_" xfId="38"/>
    <cellStyle name="A?????A???" xfId="39"/>
    <cellStyle name="A?????o 4DR NB PHASE I ACT " xfId="40"/>
    <cellStyle name="A?????o 4DR NB PHASE I ACT_??o 4DR NB PHASE I ACT " xfId="41"/>
    <cellStyle name="A????a도??" xfId="42"/>
    <cellStyle name="A????C??PL " xfId="43"/>
    <cellStyle name="A????e?iAaCI?aA?" xfId="44"/>
    <cellStyle name="A???[0]_??A???" xfId="45"/>
    <cellStyle name="A???98?A??(2)_98?a도??" xfId="46"/>
    <cellStyle name="A???98?a도??" xfId="47"/>
    <cellStyle name="A???A?량?iCa_?e?iAaCI?aA?" xfId="48"/>
    <cellStyle name="A???AoAUAy캿C? " xfId="49"/>
    <cellStyle name="A???A쪨??I1컐 CoE? " xfId="50"/>
    <cellStyle name="A???C?Ao_AoAUAy캿C? " xfId="51"/>
    <cellStyle name="A???F006-1A? " xfId="52"/>
    <cellStyle name="A???F008-1A?  " xfId="53"/>
    <cellStyle name="A???INQUIRY ???A?Ao " xfId="54"/>
    <cellStyle name="A???T-100 ??o 4DR NB PHASE I " xfId="55"/>
    <cellStyle name="A???T-100 AI?YAo?? TIMING " xfId="56"/>
    <cellStyle name="A???V10 VARIATION MODEL SOP TIMING " xfId="57"/>
    <cellStyle name="A???컐?췈??n_??A???" xfId="58"/>
    <cellStyle name="A???퍈팫캻C?" xfId="59"/>
    <cellStyle name="A??¶ [0]" xfId="60"/>
    <cellStyle name="A??¶,_x0005__x0014_" xfId="61"/>
    <cellStyle name="A??¶_???«??Aa" xfId="62"/>
    <cellStyle name="Äåíåæíûé_Êíèãà3" xfId="63"/>
    <cellStyle name="AeE­ [0]" xfId="64"/>
    <cellStyle name="ÅëÈ­ [0]" xfId="65"/>
    <cellStyle name="AeE­ [0]_???«??Aa" xfId="66"/>
    <cellStyle name="ÅëÈ­ [0]_´ë¿ìÃâÇÏ¿äÃ» " xfId="67"/>
    <cellStyle name="AeE­ [0]_±aE??CLAN(AuA¦A¶°C)" xfId="68"/>
    <cellStyle name="ÅëÈ­ [0]_±âÈ¹½ÇLAN(ÀüÁ¦Á¶°Ç)" xfId="69"/>
    <cellStyle name="AeE­ [0]_±e?µ±?" xfId="70"/>
    <cellStyle name="ÅëÈ­ [0]_±è¿µ±æ" xfId="71"/>
    <cellStyle name="AeE­ [0]_»cA??c?A" xfId="72"/>
    <cellStyle name="ÅëÈ­ [0]_»çÀ¯¾ç½Ä" xfId="73"/>
    <cellStyle name="AeE­ [0]_°u?®A?AOLABEL" xfId="74"/>
    <cellStyle name="ÅëÈ­ [0]_°ü¸®Ã¥ÀÓLABEL" xfId="75"/>
    <cellStyle name="AeE­ [0]_97?aµµ CA·IA§?® CoE?" xfId="76"/>
    <cellStyle name="ÅëÈ­ [0]_97³âµµ ÇÁ·ÎÁ§Æ® ÇöÈ²" xfId="77"/>
    <cellStyle name="AeE­ [0]_A?·®?iCa" xfId="78"/>
    <cellStyle name="ÅëÈ­ [0]_Â÷·®¿îÇà" xfId="79"/>
    <cellStyle name="AeE­ [0]_AaCI?aA " xfId="80"/>
    <cellStyle name="ÅëÈ­ [0]_ÃâÇÏ¿äÃ»" xfId="81"/>
    <cellStyle name="AeE­ [0]_AO°????«??°i?c?A" xfId="82"/>
    <cellStyle name="ÅëÈ­ [0]_ÁÖ°£¾÷¹«º¸°í¾ç½Ä" xfId="83"/>
    <cellStyle name="AeE­ [0]_CLAIM1" xfId="84"/>
    <cellStyle name="ÅëÈ­ [0]_CLAIM1" xfId="85"/>
    <cellStyle name="AeE­ [0]_Co??±?A " xfId="86"/>
    <cellStyle name="ÅëÈ­ [0]_Çö¾÷±³À°" xfId="87"/>
    <cellStyle name="AeE­ [0]_CODE" xfId="88"/>
    <cellStyle name="ÅëÈ­ [0]_CODE" xfId="89"/>
    <cellStyle name="AeE­ [0]_CODE (2)" xfId="90"/>
    <cellStyle name="ÅëÈ­ [0]_CODE (2)" xfId="91"/>
    <cellStyle name="AeE­ [0]_Cu±a" xfId="92"/>
    <cellStyle name="ÅëÈ­ [0]_Çù±â" xfId="93"/>
    <cellStyle name="AeE­ [0]_CuA¶Au" xfId="94"/>
    <cellStyle name="ÅëÈ­ [0]_ÇùÁ¶Àü" xfId="95"/>
    <cellStyle name="AeE­ [0]_CuA¶Au_laroux" xfId="96"/>
    <cellStyle name="ÅëÈ­ [0]_ÇùÁ¶Àü_laroux" xfId="97"/>
    <cellStyle name="AeE­ [0]_FAX?c?A" xfId="98"/>
    <cellStyle name="ÅëÈ­ [0]_FAX¾ç½Ä" xfId="99"/>
    <cellStyle name="AeE­ [0]_FLOW" xfId="100"/>
    <cellStyle name="ÅëÈ­ [0]_FLOW" xfId="101"/>
    <cellStyle name="AeE­ [0]_GT-10E?¶??i?U" xfId="102"/>
    <cellStyle name="ÅëÈ­ [0]_GT-10È¸¶÷¸í´Ü" xfId="103"/>
    <cellStyle name="AeE­ [0]_HW &amp; SW?n±?" xfId="104"/>
    <cellStyle name="ÅëÈ­ [0]_HW &amp; SWºñ±³" xfId="105"/>
    <cellStyle name="AeE­ [0]_laroux" xfId="106"/>
    <cellStyle name="ÅëÈ­ [0]_laroux" xfId="107"/>
    <cellStyle name="AeE­ [0]_laroux_1" xfId="108"/>
    <cellStyle name="ÅëÈ­ [0]_laroux_1" xfId="109"/>
    <cellStyle name="AeE­ [0]_MTG1" xfId="110"/>
    <cellStyle name="ÅëÈ­ [0]_MTG1" xfId="111"/>
    <cellStyle name="AeE­ [0]_MTG2 (2)" xfId="112"/>
    <cellStyle name="ÅëÈ­ [0]_MTG2 (2)" xfId="113"/>
    <cellStyle name="AeE­ [0]_MTG7" xfId="114"/>
    <cellStyle name="ÅëÈ­ [0]_MTG7" xfId="115"/>
    <cellStyle name="AeE­ [0]_Sheet1" xfId="116"/>
    <cellStyle name="ÅëÈ­ [0]_Sheet1" xfId="117"/>
    <cellStyle name="AeE­ [0]_Sheet4" xfId="118"/>
    <cellStyle name="ÅëÈ­ [0]_Sheet4" xfId="119"/>
    <cellStyle name="AeE???A???" xfId="120"/>
    <cellStyle name="AeE???o 4DR NB PHASE I ACT " xfId="121"/>
    <cellStyle name="AeE???o 4DR NB PHASE I ACT_??o 4DR NB PHASE I ACT " xfId="122"/>
    <cellStyle name="AeE??a도??" xfId="123"/>
    <cellStyle name="AeE??C??PL " xfId="124"/>
    <cellStyle name="AeE??e?iAaCI?aA?" xfId="125"/>
    <cellStyle name="AeE?[0]_??A???" xfId="126"/>
    <cellStyle name="AeE?98?A??(2)_98?a도??" xfId="127"/>
    <cellStyle name="AeE?98?a도??" xfId="128"/>
    <cellStyle name="AeE?A?량?iCa_?e?iAaCI?aA?" xfId="129"/>
    <cellStyle name="AeE?AoAUAy캿C? " xfId="130"/>
    <cellStyle name="AeE?A쪨??I1컐 CoE? " xfId="131"/>
    <cellStyle name="AeE?C?Ao_AoAUAy캿C? " xfId="132"/>
    <cellStyle name="AeE?F006-1A? " xfId="133"/>
    <cellStyle name="AeE?F008-1A?  " xfId="134"/>
    <cellStyle name="AeE?INQUIRY ???A?Ao " xfId="135"/>
    <cellStyle name="AeE?T-100 ??o 4DR NB PHASE I " xfId="136"/>
    <cellStyle name="AeE?T-100 AI?YAo?? TIMING " xfId="137"/>
    <cellStyle name="AeE?V10 VARIATION MODEL SOP TIMING " xfId="138"/>
    <cellStyle name="AeE?컐?췈??n_??A???" xfId="139"/>
    <cellStyle name="AeE?퍈팫캻C?" xfId="140"/>
    <cellStyle name="AeE­_???«??Aa" xfId="141"/>
    <cellStyle name="ÅëÈ­_´ë¿ìÃâÇÏ¿äÃ» " xfId="142"/>
    <cellStyle name="AeE­_±aE??CLAN(AuA¦A¶°C)" xfId="143"/>
    <cellStyle name="ÅëÈ­_±âÈ¹½ÇLAN(ÀüÁ¦Á¶°Ç)" xfId="144"/>
    <cellStyle name="AeE­_±e?µ±?" xfId="145"/>
    <cellStyle name="ÅëÈ­_±è¿µ±æ" xfId="146"/>
    <cellStyle name="AeE­_»cA??c?A" xfId="147"/>
    <cellStyle name="ÅëÈ­_»çÀ¯¾ç½Ä" xfId="148"/>
    <cellStyle name="AeE­_°u?®A?AOLABEL" xfId="149"/>
    <cellStyle name="ÅëÈ­_°ü¸®Ã¥ÀÓLABEL" xfId="150"/>
    <cellStyle name="AeE­_97?aµµ CA·IA§?® CoE?" xfId="151"/>
    <cellStyle name="ÅëÈ­_97³âµµ ÇÁ·ÎÁ§Æ® ÇöÈ²" xfId="152"/>
    <cellStyle name="AeE­_A?·®?iCa" xfId="153"/>
    <cellStyle name="ÅëÈ­_Â÷·®¿îÇà" xfId="154"/>
    <cellStyle name="AeE­_AaCI?aA " xfId="155"/>
    <cellStyle name="ÅëÈ­_ÃâÇÏ¿äÃ»" xfId="156"/>
    <cellStyle name="AeE­_AO°????«??°i?c?A" xfId="157"/>
    <cellStyle name="ÅëÈ­_ÁÖ°£¾÷¹«º¸°í¾ç½Ä" xfId="158"/>
    <cellStyle name="AeE­_CLAIM1" xfId="159"/>
    <cellStyle name="ÅëÈ­_CLAIM1" xfId="160"/>
    <cellStyle name="AeE­_Co??±?A " xfId="161"/>
    <cellStyle name="ÅëÈ­_Çö¾÷±³À°" xfId="162"/>
    <cellStyle name="AeE­_CODE" xfId="163"/>
    <cellStyle name="ÅëÈ­_CODE" xfId="164"/>
    <cellStyle name="AeE­_CODE (2)" xfId="165"/>
    <cellStyle name="ÅëÈ­_CODE (2)" xfId="166"/>
    <cellStyle name="AeE­_Cu±a" xfId="167"/>
    <cellStyle name="ÅëÈ­_Çù±â" xfId="168"/>
    <cellStyle name="AeE­_CuA¶Au" xfId="169"/>
    <cellStyle name="ÅëÈ­_ÇùÁ¶Àü" xfId="170"/>
    <cellStyle name="AeE­_CuA¶Au_laroux" xfId="171"/>
    <cellStyle name="ÅëÈ­_ÇùÁ¶Àü_laroux" xfId="172"/>
    <cellStyle name="AeE­_FAX?c?A" xfId="173"/>
    <cellStyle name="ÅëÈ­_FAX¾ç½Ä" xfId="174"/>
    <cellStyle name="AeE­_FLOW" xfId="175"/>
    <cellStyle name="ÅëÈ­_FLOW" xfId="176"/>
    <cellStyle name="AeE­_GT-10E?¶??i?U" xfId="177"/>
    <cellStyle name="ÅëÈ­_GT-10È¸¶÷¸í´Ü" xfId="178"/>
    <cellStyle name="AeE­_HW &amp; SW?n±?" xfId="179"/>
    <cellStyle name="ÅëÈ­_HW &amp; SWºñ±³" xfId="180"/>
    <cellStyle name="AeE­_laroux" xfId="181"/>
    <cellStyle name="ÅëÈ­_laroux" xfId="182"/>
    <cellStyle name="AeE­_laroux_1" xfId="183"/>
    <cellStyle name="ÅëÈ­_laroux_1" xfId="184"/>
    <cellStyle name="AeE­_MTG1" xfId="185"/>
    <cellStyle name="ÅëÈ­_MTG1" xfId="186"/>
    <cellStyle name="AeE­_MTG2 (2)" xfId="187"/>
    <cellStyle name="ÅëÈ­_MTG2 (2)" xfId="188"/>
    <cellStyle name="AeE­_MTG7" xfId="189"/>
    <cellStyle name="ÅëÈ­_MTG7" xfId="190"/>
    <cellStyle name="AeE­_Sheet1" xfId="191"/>
    <cellStyle name="ÅëÈ­_Sheet1" xfId="192"/>
    <cellStyle name="AeE­_Sheet4" xfId="193"/>
    <cellStyle name="ÅëÈ­_Sheet4" xfId="194"/>
    <cellStyle name="AP" xfId="195"/>
    <cellStyle name="ÄÞ¸¶ [0]" xfId="196"/>
    <cellStyle name="AÞ¸¶ [0]_´e¿iAaCI¿aA≫ " xfId="197"/>
    <cellStyle name="ÄÞ¸¶_´ë¿ìÃâÇÏ¿äÃ» " xfId="198"/>
    <cellStyle name="AÞ¸¶_´e¿iAaCI¿aA≫ " xfId="199"/>
    <cellStyle name="BMU001" xfId="200"/>
    <cellStyle name="BMU002" xfId="201"/>
    <cellStyle name="BMU002B" xfId="202"/>
    <cellStyle name="BMU002P1" xfId="203"/>
    <cellStyle name="BMU003" xfId="204"/>
    <cellStyle name="BMU004" xfId="205"/>
    <cellStyle name="BMU005" xfId="206"/>
    <cellStyle name="BMU005B" xfId="207"/>
    <cellStyle name="BMU005K" xfId="208"/>
    <cellStyle name="C" xfId="209"/>
    <cellStyle name="C?AO_???AIA?" xfId="210"/>
    <cellStyle name="Ç¥ÁØ_´ë¿ìÃâÇÏ¿äÃ» " xfId="211"/>
    <cellStyle name="C￥AØ_´e¿iAaCI¿aA≫ " xfId="212"/>
    <cellStyle name="Currency1" xfId="213"/>
    <cellStyle name="Euro" xfId="214"/>
    <cellStyle name="Header1" xfId="215"/>
    <cellStyle name="Header2" xfId="216"/>
    <cellStyle name="Iau?iue_NU00702" xfId="217"/>
    <cellStyle name="Îáû÷íûé_Êíèãà3" xfId="218"/>
    <cellStyle name="iles|_x0005_h" xfId="219"/>
    <cellStyle name="les" xfId="220"/>
    <cellStyle name="№йєРАІ_±вЕё" xfId="221"/>
    <cellStyle name="Ôèíàíñîâûé [0]_Êíèãà3" xfId="222"/>
    <cellStyle name="Ôèíàíñîâûé_Êíèãà3" xfId="223"/>
    <cellStyle name="R?" xfId="224"/>
    <cellStyle name="sche|_x0005_" xfId="225"/>
    <cellStyle name="XLS'|_x0005_t" xfId="226"/>
    <cellStyle name="ДЮё¶ [0]" xfId="227"/>
    <cellStyle name="ДЮё¶_±вЕё" xfId="228"/>
    <cellStyle name="ЕлИ­ [0]" xfId="229"/>
    <cellStyle name="ЕлИ­_±вЕё" xfId="230"/>
    <cellStyle name="ЗҐБШ_±вИ№ЅЗLAN(АьБ¦Б¶°З)" xfId="231"/>
    <cellStyle name="Њ…‹?ђO‚e [0.00]_PRODUCT DETAIL Q1" xfId="232"/>
    <cellStyle name="Њ…‹?ђO‚e_PRODUCT DETAIL Q1" xfId="233"/>
    <cellStyle name="Њ…‹жђШ‚и [0.00]_PRODUCT DETAIL Q1" xfId="234"/>
    <cellStyle name="Њ…‹жђШ‚и_PRODUCT DETAIL Q1" xfId="235"/>
    <cellStyle name="Обычнщй_907ШОХ" xfId="236"/>
    <cellStyle name="Обычны?MAY" xfId="237"/>
    <cellStyle name="Обычны?new" xfId="238"/>
    <cellStyle name="Обычны?Sheet1" xfId="239"/>
    <cellStyle name="Обычны?Sheet1 (2)" xfId="240"/>
    <cellStyle name="Обычны?Sheet1 (3)" xfId="241"/>
    <cellStyle name="Обычны?Ин?DAMAS (2)" xfId="242"/>
    <cellStyle name="Обычны?Ин?TICO (2)" xfId="243"/>
    <cellStyle name="Обычный" xfId="0" builtinId="0"/>
    <cellStyle name="Обычный 2" xfId="244"/>
    <cellStyle name="Обычный 3" xfId="245"/>
    <cellStyle name="Обычный 4" xfId="246"/>
    <cellStyle name="Обычный 5" xfId="247"/>
    <cellStyle name="Обычный 6" xfId="248"/>
    <cellStyle name="Обычный 6 2" xfId="249"/>
    <cellStyle name="Обычный 6 3" xfId="250"/>
    <cellStyle name="Обычный 6 4" xfId="251"/>
    <cellStyle name="Процентный 2" xfId="252"/>
    <cellStyle name="Процентный 3" xfId="253"/>
    <cellStyle name="Стиль 1" xfId="254"/>
    <cellStyle name="Тысячи [0]_- 13 -" xfId="255"/>
    <cellStyle name="Тысячи_- 13 -" xfId="256"/>
    <cellStyle name="Финансовый 2" xfId="257"/>
    <cellStyle name="Финансовый 3" xfId="258"/>
    <cellStyle name="Финансовый 4" xfId="259"/>
    <cellStyle name="고정출력1_10월2W타부 " xfId="260"/>
    <cellStyle name="고정출력2_10월2W타부 " xfId="261"/>
    <cellStyle name="뒤에 오는 하이퍼링크_Catia plan" xfId="262"/>
    <cellStyle name="믅됞 [0.00]_PRODUCT DETAIL Q3 (2)_영역별물류비종합 " xfId="263"/>
    <cellStyle name="믅됞_PRODUCT DETAIL Q3 (2)_영역별물류비종합 " xfId="264"/>
    <cellStyle name="밍? [0]_엄넷?? " xfId="265"/>
    <cellStyle name="밍?_엄넷?? " xfId="266"/>
    <cellStyle name="백분율_95" xfId="267"/>
    <cellStyle name="뷭?_BOOKSHIP" xfId="268"/>
    <cellStyle name="뷰A? [0]_엄넷?? " xfId="269"/>
    <cellStyle name="뷰A?_엄넷?? " xfId="270"/>
    <cellStyle name="셈迷?XLS!check_filesche|_x0005_" xfId="271"/>
    <cellStyle name="쉼표 [0]_03-01-##" xfId="272"/>
    <cellStyle name="콤마 [0]_100series var. " xfId="273"/>
    <cellStyle name="콤마 [ৌ]_관리항목_업종별 " xfId="274"/>
    <cellStyle name="콤마,_x0005__x0014_" xfId="275"/>
    <cellStyle name="콤마_100series var. " xfId="276"/>
    <cellStyle name="콸張悅渾 [0]_顧 " xfId="277"/>
    <cellStyle name="콸張悅渾_顧 " xfId="278"/>
    <cellStyle name="통윗 [0]_T-100 일반지 " xfId="279"/>
    <cellStyle name="통화 [0]_95" xfId="280"/>
    <cellStyle name="통화_95" xfId="281"/>
    <cellStyle name="표준_~att2210" xfId="282"/>
    <cellStyle name="퓭닉_ㅶA??絡 " xfId="283"/>
    <cellStyle name="화폐기호_7부품개발_루마니아 " xfId="284"/>
    <cellStyle name="횾" xfId="285"/>
    <cellStyle name="咬訌裝?DMILSUMMARY" xfId="286"/>
    <cellStyle name="咬訌裝?MAY" xfId="287"/>
    <cellStyle name="咬訌裝?nexia-B3" xfId="288"/>
    <cellStyle name="咬訌裝?nexia-B3 (2)" xfId="289"/>
    <cellStyle name="咬訌裝?nexia-B3_СП Общие инвестиции на 2007-2009 гг" xfId="290"/>
    <cellStyle name="咬訌裝?인 &quot;잿預?" xfId="291"/>
    <cellStyle name="咬訌裝?了?茵?有猝 57.98)" xfId="292"/>
    <cellStyle name="咬訌裝?剽. 妬增?(禎增設.)" xfId="293"/>
    <cellStyle name="咬訌裝?咬狀瞬孼. (2)" xfId="294"/>
    <cellStyle name="咬訌裝?楫" xfId="295"/>
    <cellStyle name="咬訌裝?溢陰妖 " xfId="296"/>
    <cellStyle name="咬訌裝?燮?腦鮑 (2)" xfId="297"/>
    <cellStyle name="咬訌裝?贍鎭 " xfId="298"/>
    <cellStyle name="咬訌裝?遽增1 (2)" xfId="299"/>
    <cellStyle name="咬訌裝?遽增1 (3)" xfId="300"/>
    <cellStyle name="咬訌裝?遽增1 (5)" xfId="301"/>
    <cellStyle name="咬訌裝?遽增3" xfId="302"/>
    <cellStyle name="咬訌裝?遽增6 (2)" xfId="303"/>
    <cellStyle name="咬訌裝?靭增? 依?" xfId="304"/>
    <cellStyle name="咬訌裝?顧 " xfId="305"/>
    <cellStyle name="咬訌裝?駒읾" xfId="306"/>
    <cellStyle name="逗壯章荻渾 [0]_顧 " xfId="307"/>
    <cellStyle name="逗壯章荻渾_顧 " xfId="30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10</xdr:col>
      <xdr:colOff>152400</xdr:colOff>
      <xdr:row>17</xdr:row>
      <xdr:rowOff>152400</xdr:rowOff>
    </xdr:to>
    <xdr:sp macro="" textlink="">
      <xdr:nvSpPr>
        <xdr:cNvPr id="1025" name="dimg_82" descr="data:image/png;base64,iVBORw0KGgoAAAANSUhEUgAAABQAAAAUCAQAAAAngNWGAAAA/0lEQVR4AYXNMSiEcRyA4cfmGHQbCZIipkuxnJgMStlMNmeyD2dwmc8+sZgxYJd9ErIZFHUyYYD7fkr6l4/rnvmtl7+KitrqV/fq2Y5eLY3Z9S48eRLe7BmVZ9qhTLhQ0algzZWQOVKSsCF8OjAnwbxDTWFDUhPK/jMr1H6HE/IqRky2DyvCefuwItwZzodVoYRiLqMkVCXrwpJ9twZ+sgfDYEFYl8wIWxZ9uFf7zkallxlJh4YrLGsKjZRx7VGHhLqwgFUN45DGdb8MeXGpgB4ABZdeDcpZEY51A+hyLKz4S1W4MQWm3AibWtgWmk6dyISa1pSdyWTOlLXVp0+eL9D/ZPfBTNanAAAAAElFTkSuQmCC"/>
        <xdr:cNvSpPr>
          <a:spLocks noChangeAspect="1" noChangeArrowheads="1"/>
        </xdr:cNvSpPr>
      </xdr:nvSpPr>
      <xdr:spPr bwMode="auto">
        <a:xfrm>
          <a:off x="6648450" y="5543550"/>
          <a:ext cx="152400" cy="1524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77;&#54805;&#49688;\C\Infoman\TEMP\~($()!%5e)\&#44608;&#52380;&#49688;\WINDOWS\TEMP\&#44397;&#47928;&#50672;&#44208;\95&#50672;&#44208;\BS&#51456;&#487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lan1\&#1041;&#1080;&#1079;&#1085;&#1077;&#1089;-&#1087;&#1083;&#1072;&#1085;\Documents%20and%20Settings\User\Local%20Settings\Temporary%20Internet%20Files\Content.IE5\HXSSF4JJ\Documents%20and%20Settings\iminov\Local%20Settings\Temporary%20Internet%20Files\Content.IE5\H7RRPP0E\&#48376;&#49324;&#48372;&#44256;&#51088;&#47308;\WINDOWS\TEMP\PRICE%20RAN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01\m_hour01\Excel_d\&#50629;&#47924;&#50857;\MAN_HOUR\BASE\MH_SPE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t01\m_hour01\man_hour\MHver0p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7 (2)"/>
      <sheetName val="BS준비"/>
      <sheetName val="A-100전제"/>
      <sheetName val="BRAKE"/>
      <sheetName val="W-???"/>
      <sheetName val="2.대외공문"/>
      <sheetName val="engline"/>
      <sheetName val="#REF"/>
      <sheetName val="ML"/>
      <sheetName val="PV6 3.5L LX5 GMX170"/>
      <sheetName val="진행 DATA (2)"/>
      <sheetName val="W-현원가"/>
      <sheetName val="사양조정"/>
      <sheetName val="7_(2)"/>
      <sheetName val="2_대외공문"/>
      <sheetName val="PV6_3_5L_LX5_GMX170"/>
      <sheetName val="W-___"/>
    </sheetNames>
    <definedNames>
      <definedName name="[Module4(B0017)].LOGIN" refersTo="#ССЫЛКА!"/>
      <definedName name="[Module4(B002)].LOGIN" refersTo="#ССЫЛКА!"/>
      <definedName name="[Module4(B0025)].LOGIN" refersTo="#ССЫЛКА!"/>
      <definedName name="[Module4(B0026)].LOGIN" refersTo="#ССЫЛКА!"/>
      <definedName name="[Module4(B0027)].LOGIN" refersTo="#ССЫЛКА!"/>
      <definedName name="[Module4(B003)].LOGIN" refersTo="#ССЫЛКА!"/>
      <definedName name="[Module4(B004)].LOGIN" refersTo="#ССЫЛКА!"/>
      <definedName name="[Module4(B005)].LOGIN" refersTo="#ССЫЛКА!"/>
      <definedName name="[Module4(B006)].LOGIN" refersTo="#ССЫЛКА!"/>
      <definedName name="[Module4(B007)].LOGIN" refersTo="#ССЫЛКА!"/>
      <definedName name="[Module4(B008)].LOGIN" refersTo="#ССЫЛКА!"/>
      <definedName name="[Module4(B009)].LOGIN" refersTo="#ССЫЛКА!"/>
      <definedName name="[Module4(B010)].LOGIN" refersTo="#ССЫЛКА!"/>
      <definedName name="[Module4(B011)].LOGIN" refersTo="#ССЫЛКА!"/>
      <definedName name="[Module4(B016)].LOGIN" refersTo="#ССЫЛКА!"/>
      <definedName name="[Module4(B021)].LOGIN" refersTo="#ССЫЛКА!"/>
      <definedName name="[Module4(B022)].LOGIN" refersTo="#ССЫЛКА!"/>
      <definedName name="[Module4(B038)].LOGIN" refersTo="#ССЫЛКА!"/>
      <definedName name="[Module4(B040)].LOGIN" refersTo="#ССЫЛКА!"/>
      <definedName name="[Module4(B044)].LOGIN" refersTo="#ССЫЛКА!"/>
      <definedName name="[Module4(B045)].LOGIN" refersTo="#ССЫЛКА!"/>
      <definedName name="[Module4(B046)].LOGIN" refersTo="#ССЫЛКА!"/>
      <definedName name="[Module4(B048)].LOGIN" refersTo="#ССЫЛКА!"/>
      <definedName name="[Module4(B050)].LOGIN" refersTo="#ССЫЛКА!"/>
      <definedName name="[Module4(B051)].LOGIN" refersTo="#ССЫЛКА!"/>
      <definedName name="[Module4(B057)].LOGIN" refersTo="#ССЫЛКА!"/>
      <definedName name="[Module4(B060)].LOGIN" refersTo="#ССЫЛКА!"/>
      <definedName name="[Module4(C001)].LOGIN" refersTo="#ССЫЛКА!"/>
      <definedName name="[Module4(C002)].LOGIN" refersTo="#ССЫЛКА!"/>
      <definedName name="[Module4(C005)].LOGIN" refersTo="#ССЫЛКА!"/>
      <definedName name="[Module4(C007)].LOGIN" refersTo="#ССЫЛКА!"/>
      <definedName name="[Module4(C013)].LOGIN" refersTo="#ССЫЛКА!"/>
      <definedName name="[Module4(C014)].LOGIN" refersTo="#ССЫЛКА!"/>
      <definedName name="[Module4(C020)].LOGIN" refersTo="#ССЫЛКА!"/>
      <definedName name="[Module4(D001)].LOGIN" refersTo="#ССЫЛКА!"/>
      <definedName name="[Module4(D002)].LOGIN" refersTo="#ССЫЛКА!"/>
      <definedName name="[Module4(D007)].LOGIN" refersTo="#ССЫЛКА!"/>
      <definedName name="[Module4(D009)].LOGIN" refersTo="#ССЫЛКА!"/>
      <definedName name="[Module4(D010)].LOGIN" refersTo="#ССЫЛКА!"/>
      <definedName name="IE" refersTo="#ССЫЛКА!"/>
      <definedName name="대우개발기초" refersTo="#ССЫЛКА!"/>
      <definedName name="대우개발변동" refersTo="#ССЫЛКА!"/>
      <definedName name="대우자동차기초" refersTo="#ССЫЛКА!"/>
      <definedName name="대우자동차변동" refersTo="#ССЫЛКА!"/>
      <definedName name="이동MACRO.매출총이익율구하기MACRO" refersTo="#ССЫЛКА!"/>
      <definedName name="초기화면가기" refersTo="#ССЫЛКА!"/>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사양조정"/>
      <sheetName val="SER"/>
      <sheetName val="RENTAL CAR"/>
      <sheetName val="????"/>
      <sheetName val="000000"/>
      <sheetName val="갑지"/>
      <sheetName val="CPZHL"/>
      <sheetName val="Sheet1"/>
      <sheetName val="Sheet2"/>
      <sheetName val="Sheet3"/>
      <sheetName val="PRICE RANGE"/>
      <sheetName val="Reconciliation summary"/>
      <sheetName val="9349"/>
      <sheetName val="9583"/>
      <sheetName val="9583 Rec"/>
      <sheetName val="9583dload"/>
      <sheetName val="workings"/>
      <sheetName val="#REF"/>
      <sheetName val="#"/>
      <sheetName val="W-현원가"/>
      <sheetName val="BRAKE"/>
      <sheetName val="지정공장"/>
      <sheetName val="차체"/>
      <sheetName val="EXP-COST"/>
      <sheetName val="A-100전제"/>
      <sheetName val="TOTAL LIST"/>
      <sheetName val="data"/>
      <sheetName val="LIST"/>
      <sheetName val="J150 승인진도관리 LIST"/>
      <sheetName val="Overview"/>
      <sheetName val="BOM"/>
      <sheetName val="세계수요종합OK"/>
      <sheetName val="동종사"/>
      <sheetName val="요양자 현황"/>
      <sheetName val="사고분석"/>
      <sheetName val="BND"/>
      <sheetName val="국가DATA"/>
      <sheetName val="0F Safety"/>
      <sheetName val="1주"/>
      <sheetName val="2주"/>
      <sheetName val="3주"/>
      <sheetName val="4주"/>
      <sheetName val="1월"/>
      <sheetName val="대비표"/>
      <sheetName val="RD제품개발투자비(매가)"/>
      <sheetName val="_REF"/>
      <sheetName val="표지"/>
      <sheetName val="(ROUTING)"/>
      <sheetName val="주행"/>
      <sheetName val="712"/>
      <sheetName val="TT VS CT"/>
      <sheetName val="ETA VS ETA2"/>
      <sheetName val="GMDAT Shipping Schedule - DATA"/>
      <sheetName val="Sheet1 (2)"/>
      <sheetName val="진행 DATA (2)"/>
      <sheetName val="1st"/>
      <sheetName val="Total by Model"/>
      <sheetName val="MH_??"/>
      <sheetName val="냉연"/>
      <sheetName val="시설투자"/>
      <sheetName val="효율계획(당월)"/>
      <sheetName val="T진도"/>
      <sheetName val="서울정비"/>
      <sheetName val="전체실적"/>
      <sheetName val="MH_생산"/>
      <sheetName val="7 (2)"/>
      <sheetName val="Dealer Incentive"/>
      <sheetName val="DND"/>
      <sheetName val="업체명"/>
      <sheetName val="제조부문배부"/>
      <sheetName val="Team 종합"/>
      <sheetName val="FUEL FILLER"/>
      <sheetName val="Total(AA01)"/>
      <sheetName val="Total(BC01)"/>
      <sheetName val="Total(BC02)"/>
      <sheetName val="Total"/>
      <sheetName val="국내담당(BB01)"/>
      <sheetName val="국내가격(BB01)"/>
      <sheetName val="국내AS(BB01)"/>
      <sheetName val="국내담당(BB02)"/>
      <sheetName val="국내가격(BB02)"/>
      <sheetName val="국내AS(BB02)"/>
      <sheetName val="국내담당(BB04)"/>
      <sheetName val="국내가격(BB04)"/>
      <sheetName val="국내AS(BB04)"/>
      <sheetName val="세부DATA"/>
      <sheetName val="법인세신고자료"/>
      <sheetName val="RENTAL_CAR"/>
      <sheetName val="PRICE_RANGE"/>
      <sheetName val="Reconciliation_summary"/>
      <sheetName val="9583_Rec"/>
      <sheetName val="TOTAL_LIST"/>
      <sheetName val="J150_승인진도관리_LIST"/>
      <sheetName val="요양자_현황"/>
      <sheetName val="0F_Safety"/>
    </sheetNames>
    <sheetDataSet>
      <sheetData sheetId="0" refreshError="1">
        <row r="5">
          <cell r="B5" t="str">
            <v>M-100</v>
          </cell>
          <cell r="C5" t="str">
            <v>MARBELLA</v>
          </cell>
          <cell r="D5" t="str">
            <v>ALTO</v>
          </cell>
          <cell r="E5" t="str">
            <v>CINQUECENTO</v>
          </cell>
          <cell r="F5" t="str">
            <v>TWINGO</v>
          </cell>
          <cell r="G5" t="str">
            <v>CUORE</v>
          </cell>
          <cell r="H5" t="str">
            <v>MINI</v>
          </cell>
          <cell r="I5" t="str">
            <v>ALTO</v>
          </cell>
          <cell r="J5" t="str">
            <v>CUORE</v>
          </cell>
          <cell r="K5" t="str">
            <v>MINI</v>
          </cell>
        </row>
        <row r="6">
          <cell r="B6" t="str">
            <v>0.8S</v>
          </cell>
          <cell r="C6" t="str">
            <v>0.9 SPI</v>
          </cell>
          <cell r="D6" t="str">
            <v>1.0 GL</v>
          </cell>
          <cell r="E6" t="str">
            <v>0.9 IE S</v>
          </cell>
          <cell r="F6" t="str">
            <v>1.2</v>
          </cell>
          <cell r="G6" t="str">
            <v>0.8 GL</v>
          </cell>
          <cell r="H6" t="str">
            <v>-</v>
          </cell>
          <cell r="I6" t="str">
            <v>1.0 GL</v>
          </cell>
          <cell r="J6" t="str">
            <v>0.8 GL</v>
          </cell>
          <cell r="K6" t="str">
            <v>COOPER</v>
          </cell>
        </row>
        <row r="7">
          <cell r="B7" t="str">
            <v>5</v>
          </cell>
          <cell r="C7" t="str">
            <v>3</v>
          </cell>
          <cell r="D7" t="str">
            <v>3</v>
          </cell>
          <cell r="E7" t="str">
            <v>3</v>
          </cell>
          <cell r="F7" t="str">
            <v>3</v>
          </cell>
          <cell r="G7" t="str">
            <v>3</v>
          </cell>
          <cell r="H7" t="str">
            <v>2</v>
          </cell>
          <cell r="I7" t="str">
            <v>5</v>
          </cell>
          <cell r="J7" t="str">
            <v>5</v>
          </cell>
          <cell r="K7" t="str">
            <v>2</v>
          </cell>
        </row>
        <row r="8">
          <cell r="B8">
            <v>123</v>
          </cell>
          <cell r="C8">
            <v>132659</v>
          </cell>
          <cell r="D8">
            <v>176793</v>
          </cell>
          <cell r="E8">
            <v>178021</v>
          </cell>
          <cell r="F8">
            <v>179421</v>
          </cell>
          <cell r="G8">
            <v>194474</v>
          </cell>
          <cell r="H8">
            <v>336060</v>
          </cell>
          <cell r="I8">
            <v>338173</v>
          </cell>
          <cell r="J8">
            <v>338471</v>
          </cell>
          <cell r="K8">
            <v>198639</v>
          </cell>
        </row>
        <row r="11">
          <cell r="C11">
            <v>3858.5068359375</v>
          </cell>
          <cell r="D11">
            <v>4310.81298828125</v>
          </cell>
          <cell r="E11">
            <v>4194.18408203125</v>
          </cell>
          <cell r="F11">
            <v>4197.78515625</v>
          </cell>
          <cell r="G11">
            <v>4246.65966796875</v>
          </cell>
          <cell r="H11">
            <v>4728.46337890625</v>
          </cell>
          <cell r="I11">
            <v>4479.3330078125</v>
          </cell>
          <cell r="J11">
            <v>4263.70068359375</v>
          </cell>
          <cell r="K11">
            <v>4728.46337890625</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H_SPEC"/>
      <sheetName val="#REF"/>
      <sheetName val="Sheet5"/>
      <sheetName val="Sheet6 (3)"/>
      <sheetName val="Volumes"/>
      <sheetName val="Bodystyle"/>
      <sheetName val="Vin"/>
      <sheetName val="COVER"/>
      <sheetName val="계약내역서"/>
      <sheetName val="완성차 미수금"/>
      <sheetName val="Sheet"/>
      <sheetName val="all"/>
      <sheetName val="Body"/>
      <sheetName val="장적산출"/>
      <sheetName val="목표치"/>
      <sheetName val="TOTAL"/>
      <sheetName val="0C N&amp;V_PIT GAP"/>
      <sheetName val="Sheet2"/>
      <sheetName val="C105 오더"/>
      <sheetName val="Summary"/>
      <sheetName val="VTS Workshare"/>
      <sheetName val="전략"/>
      <sheetName val="Team 종합"/>
      <sheetName val="생산_P"/>
      <sheetName val="Risk Comments"/>
      <sheetName val="PROCEDURE LIST"/>
      <sheetName val="S1.1총괄"/>
      <sheetName val="Sheet1"/>
      <sheetName val="CA"/>
      <sheetName val="????"/>
      <sheetName val="팀별 합계"/>
      <sheetName val="Lookup Table"/>
      <sheetName val="V"/>
      <sheetName val="제조부문배부"/>
      <sheetName val="HCCE01"/>
      <sheetName val="Narrative"/>
      <sheetName val="직급별인건비"/>
      <sheetName val="효율계획(당월)"/>
      <sheetName val="전체실적"/>
      <sheetName val="191 GM-Suzuki"/>
      <sheetName val="54813M2001"/>
      <sheetName val="프레스"/>
      <sheetName val="Order"/>
      <sheetName val="완성차_미수금"/>
      <sheetName val="Sheet6_(3)"/>
      <sheetName val="Risk_Comments"/>
      <sheetName val="VTS_Workshare"/>
      <sheetName val="PROCEDURE_LIST"/>
      <sheetName val="S1_1총괄"/>
      <sheetName val="C105_오더"/>
      <sheetName val="Team_종합"/>
      <sheetName val="팀별_합계"/>
      <sheetName val="Lookup_Table"/>
      <sheetName val="0C_N&amp;V_PIT_GAP"/>
      <sheetName val="191_GM-Suzuki"/>
      <sheetName val="w facelift"/>
      <sheetName val="DATE"/>
      <sheetName val="Roll Out"/>
      <sheetName val="Budget Marca"/>
      <sheetName val="Share (Vol)"/>
      <sheetName val="Output"/>
      <sheetName val="____"/>
      <sheetName val="CRITERIA1"/>
      <sheetName val="result0927"/>
      <sheetName val="대우자동차용역비"/>
      <sheetName val="inputs"/>
      <sheetName val="Summ II"/>
      <sheetName val="Input"/>
      <sheetName val="AR_by_EGM"/>
      <sheetName val="Lid_Summary"/>
      <sheetName val="계산program"/>
      <sheetName val="진행 DATA (2)"/>
      <sheetName val="Salary 03"/>
      <sheetName val="Sheet6_(3)1"/>
      <sheetName val="완성차_미수금1"/>
      <sheetName val="팀별_합계1"/>
      <sheetName val="Lookup_Table1"/>
      <sheetName val="C105_오더1"/>
      <sheetName val="0C_N&amp;V_PIT_GAP1"/>
      <sheetName val="VTS_Workshare1"/>
      <sheetName val="Risk_Comments1"/>
      <sheetName val="PROCEDURE_LIST1"/>
      <sheetName val="S1_1총괄1"/>
      <sheetName val="Team_종합1"/>
      <sheetName val="191_GM-Suzuki1"/>
      <sheetName val="Cash Flow"/>
      <sheetName val="Source"/>
      <sheetName val="w_facelift"/>
      <sheetName val="Roll_Out"/>
      <sheetName val="Budget_Marca"/>
      <sheetName val="Share_(Vol)"/>
      <sheetName val="Summ_II"/>
      <sheetName val="(ROUTING)"/>
      <sheetName val="CLM-MP"/>
      <sheetName val="Bid_Sheet"/>
      <sheetName val="List"/>
      <sheetName val="해외생산"/>
      <sheetName val="LL"/>
      <sheetName val="WELDING"/>
      <sheetName val="TABLE DB"/>
      <sheetName val="쌍용 data base"/>
      <sheetName val="MY PF RPO"/>
      <sheetName val="BudgetPrior"/>
      <sheetName val="InputCurrent"/>
      <sheetName val="2006 Original SMT-Unit Targets"/>
      <sheetName val="MAFA"/>
      <sheetName val="CFLOW"/>
      <sheetName val="조예대비"/>
      <sheetName val="실적입력"/>
      <sheetName val="기숙사"/>
      <sheetName val="전력량"/>
      <sheetName val="공장실적"/>
      <sheetName val="단가"/>
      <sheetName val="가스량"/>
      <sheetName val="공업용수량"/>
      <sheetName val="금액배분"/>
      <sheetName val="직훈"/>
      <sheetName val="생산"/>
      <sheetName val="생활용수량"/>
      <sheetName val="종합"/>
      <sheetName val="Initial_Flex_Rates"/>
      <sheetName val="Overview GBP"/>
      <sheetName val="BK"/>
      <sheetName val="CC"/>
      <sheetName val="MU"/>
      <sheetName val="ST"/>
      <sheetName val="Sheet6_(3)2"/>
      <sheetName val="완성차_미수금2"/>
      <sheetName val="VTS_Workshare2"/>
      <sheetName val="C105_오더2"/>
      <sheetName val="Team_종합2"/>
      <sheetName val="0C_N&amp;V_PIT_GAP2"/>
      <sheetName val="팀별_합계2"/>
      <sheetName val="Lookup_Table2"/>
      <sheetName val="Risk_Comments2"/>
      <sheetName val="PROCEDURE_LIST2"/>
      <sheetName val="S1_1총괄2"/>
      <sheetName val="191_GM-Suzuki2"/>
      <sheetName val="TABLE_DB"/>
      <sheetName val="쌍용_data_base"/>
      <sheetName val="MY_PF_RPO"/>
      <sheetName val="Summary Sheets"/>
      <sheetName val="ref data"/>
      <sheetName val="MH_SPEC.xls"/>
      <sheetName val="Sheet3"/>
      <sheetName val="차체"/>
    </sheetNames>
    <definedNames>
      <definedName name="Butt_press" refersTo="#ССЫЛКА!"/>
      <definedName name="clear" refersTo="#ССЫЛКА!"/>
      <definedName name="Goto_manual" refersTo="#ССЫЛКА!"/>
      <definedName name="ID" refersTo="#ССЫЛКА!"/>
      <definedName name="move"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OVER"/>
      <sheetName val="가공투자전제"/>
      <sheetName val="가공비교"/>
      <sheetName val="가공투자비"/>
      <sheetName val="조립전제및 투자비"/>
      <sheetName val="MHver0p8"/>
      <sheetName val="Data입력"/>
      <sheetName val="종합표"/>
      <sheetName val="MH_생산"/>
      <sheetName val="직급별인건비"/>
      <sheetName val="Gene Chart"/>
      <sheetName val="1.변경범위"/>
      <sheetName val="부품LIST"/>
      <sheetName val="장비이력목록추출"/>
      <sheetName val="안내"/>
      <sheetName val="전체개별장비지수열람"/>
      <sheetName val="일자부하시간추출"/>
      <sheetName val="스페어추출"/>
      <sheetName val="계약내역서"/>
      <sheetName val="0F Safety"/>
      <sheetName val="주소(한문)"/>
      <sheetName val="차체"/>
      <sheetName val="Proposal"/>
      <sheetName val="목표치"/>
      <sheetName val="626TD(COLOR)"/>
      <sheetName val="CFLOW"/>
      <sheetName val="Sheet1"/>
      <sheetName val="Car Input"/>
      <sheetName val="Passenger"/>
      <sheetName val="Pole"/>
      <sheetName val="Side"/>
      <sheetName val="군산공장추가구매"/>
      <sheetName val="Macro1"/>
      <sheetName val="Salary 03"/>
      <sheetName val="0E Energy"/>
      <sheetName val="LL"/>
      <sheetName val="0C N&amp;V_PIT GAP"/>
      <sheetName val="년도별"/>
      <sheetName val="GM Master"/>
      <sheetName val="견적 집계"/>
      <sheetName val="Overview GBP"/>
      <sheetName val="GENTRA"/>
      <sheetName val="LACETTI"/>
      <sheetName val="TOSCA"/>
      <sheetName val="ORIGIN"/>
      <sheetName val="TOTAL"/>
      <sheetName val="R&amp;R010312"/>
      <sheetName val="TCA"/>
      <sheetName val="PILOT품"/>
      <sheetName val="M96현황-동아"/>
      <sheetName val="#REF"/>
      <sheetName val="계산program"/>
      <sheetName val="해외생산"/>
      <sheetName val="Z41,Z42 이외total"/>
      <sheetName val="DWMC"/>
      <sheetName val="FX Codes"/>
      <sheetName val="Year"/>
      <sheetName val="Sch1-5"/>
      <sheetName val="result0927"/>
      <sheetName val="대우자동차용역비"/>
      <sheetName val="엔진조립"/>
      <sheetName val="MA"/>
      <sheetName val="평가자13"/>
      <sheetName val="??(??)"/>
      <sheetName val="??"/>
      <sheetName val="????"/>
      <sheetName val="Data"/>
      <sheetName val="장적산출"/>
      <sheetName val="PAKAGE4362"/>
      <sheetName val="Level 1-3 Change Overview"/>
      <sheetName val="LEGAN"/>
      <sheetName val="CASE ASM"/>
      <sheetName val="효율계획(당월)"/>
      <sheetName val="전체실적"/>
      <sheetName val="BID"/>
      <sheetName val="GXS00-원본"/>
      <sheetName val="Main"/>
      <sheetName val="조립전제및_투자비"/>
      <sheetName val="Gene_Chart"/>
      <sheetName val="0F_Safety"/>
      <sheetName val="1_변경범위"/>
      <sheetName val="Car_Input"/>
      <sheetName val="Salary_03"/>
      <sheetName val="견적_집계"/>
      <sheetName val="0C_N&amp;V_PIT_GAP"/>
      <sheetName val="0E_Energy"/>
      <sheetName val="Overview_GBP"/>
      <sheetName val="GM_Master"/>
      <sheetName val="Z41,Z42_이외total"/>
      <sheetName val="FX_Codes"/>
      <sheetName val="Level_1-3_Change_Overview"/>
      <sheetName val="세계수요종합OK"/>
      <sheetName val="Cost Template"/>
      <sheetName val="T진도"/>
      <sheetName val="DEVALUATION"/>
      <sheetName val="조립전제및_투자비1"/>
      <sheetName val="Gene_Chart1"/>
      <sheetName val="0F_Safety1"/>
      <sheetName val="1_변경범위1"/>
      <sheetName val="Car_Input1"/>
      <sheetName val="Salary_031"/>
      <sheetName val="0C_N&amp;V_PIT_GAP1"/>
      <sheetName val="견적_집계1"/>
      <sheetName val="GM_Master1"/>
      <sheetName val="0E_Energy1"/>
      <sheetName val="Overview_GBP1"/>
      <sheetName val="Z41,Z42_이외total1"/>
      <sheetName val="FX_Codes1"/>
      <sheetName val="Start"/>
      <sheetName val="GuV"/>
      <sheetName val="Salaries"/>
      <sheetName val="BS"/>
      <sheetName val="99정부과제종합"/>
      <sheetName val="TOP Sheet (2)"/>
      <sheetName val="초기화면"/>
      <sheetName val="입찰안"/>
      <sheetName val="Assumption"/>
      <sheetName val="조립전제및_투자비2"/>
      <sheetName val="Gene_Chart2"/>
      <sheetName val="1_변경범위2"/>
      <sheetName val="0F_Safety2"/>
      <sheetName val="Car_Input2"/>
      <sheetName val="Salary_032"/>
      <sheetName val="0C_N&amp;V_PIT_GAP2"/>
      <sheetName val="GM_Master2"/>
      <sheetName val="0E_Energy2"/>
      <sheetName val="견적_집계2"/>
      <sheetName val="Overview_GBP2"/>
      <sheetName val="Z41,Z42_이외total2"/>
      <sheetName val="FX_Codes2"/>
      <sheetName val="Level_1-3_Change_Overview1"/>
      <sheetName val="CASE_ASM"/>
      <sheetName val="Cost_Template"/>
      <sheetName val="TOP_Sheet_(2)"/>
      <sheetName val="Show Car Costs"/>
      <sheetName val="Total Machine Cost"/>
      <sheetName val="CAUDIT"/>
      <sheetName val="Расчеты"/>
      <sheetName val="Inside"/>
      <sheetName val="Данные"/>
      <sheetName val="Team 종합"/>
      <sheetName val="Inputs"/>
      <sheetName val="BRAKE"/>
      <sheetName val="VXX"/>
      <sheetName val="NI 98"/>
      <sheetName val="Custom"/>
      <sheetName val="4.Design&amp;PreProdBuild"/>
      <sheetName val="10.PPAP&amp;Pilot"/>
      <sheetName val="1.Program Overview"/>
      <sheetName val="Plant Data"/>
      <sheetName val="가격인하"/>
      <sheetName val="A-100전제"/>
      <sheetName val="AR_by_EGM"/>
      <sheetName val="GG S&amp;O List"/>
      <sheetName val="4_Design&amp;PreProdBuild"/>
      <sheetName val="10_PPAP&amp;Pilot"/>
      <sheetName val="1_Program_Overview"/>
      <sheetName val="Plant_Data"/>
      <sheetName val="NI_98"/>
      <sheetName val="LY7 vs 3800SC PMT Coding"/>
      <sheetName val="3800SC Costbook"/>
      <sheetName val="3월"/>
      <sheetName val="일위대가"/>
      <sheetName val="공사비집계"/>
      <sheetName val="RDLEVLST"/>
      <sheetName val="MHver0p8.xls"/>
      <sheetName val="데이타"/>
      <sheetName val="__(__)"/>
      <sheetName val="__"/>
      <sheetName val="____"/>
    </sheetNames>
    <definedNames>
      <definedName name="gethering" refersTo="#ССЫЛКА!"/>
      <definedName name="goto_managemant" refersTo="#ССЫЛКА!"/>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M884"/>
  <sheetViews>
    <sheetView topLeftCell="A8" zoomScaleNormal="100" workbookViewId="0">
      <selection activeCell="A12" sqref="A12:XFD29"/>
    </sheetView>
  </sheetViews>
  <sheetFormatPr defaultRowHeight="12.75"/>
  <sheetData>
    <row r="1" spans="1:10" s="2" customFormat="1" ht="48.75" customHeight="1">
      <c r="A1" s="181" t="s">
        <v>173</v>
      </c>
      <c r="B1" s="181"/>
      <c r="C1" s="181"/>
      <c r="D1" s="181"/>
      <c r="E1" s="181"/>
      <c r="F1" s="181"/>
      <c r="G1" s="181"/>
      <c r="H1" s="181"/>
      <c r="I1" s="181"/>
    </row>
    <row r="2" spans="1:10" s="2" customFormat="1" ht="14.25" customHeight="1">
      <c r="A2" s="161" t="s">
        <v>51</v>
      </c>
      <c r="B2" s="161"/>
      <c r="C2" s="161"/>
      <c r="D2" s="161"/>
      <c r="E2" s="161"/>
      <c r="F2" s="5"/>
      <c r="G2" s="5"/>
      <c r="H2" s="5"/>
      <c r="I2" s="5"/>
    </row>
    <row r="3" spans="1:10" s="160" customFormat="1" ht="78" customHeight="1">
      <c r="A3" s="182" t="s">
        <v>174</v>
      </c>
      <c r="B3" s="183"/>
      <c r="C3" s="183"/>
      <c r="D3" s="183"/>
      <c r="E3" s="183"/>
      <c r="F3" s="183"/>
      <c r="G3" s="183"/>
      <c r="H3" s="183"/>
      <c r="I3" s="183"/>
    </row>
    <row r="4" spans="1:10" ht="18" customHeight="1">
      <c r="A4" s="3"/>
      <c r="B4" s="3"/>
      <c r="C4" s="3"/>
      <c r="D4" s="3"/>
      <c r="E4" s="3"/>
      <c r="F4" s="3"/>
      <c r="G4" s="3"/>
      <c r="H4" s="3"/>
      <c r="I4" s="3"/>
    </row>
    <row r="5" spans="1:10" s="2" customFormat="1" ht="18" customHeight="1">
      <c r="A5" s="161" t="s">
        <v>52</v>
      </c>
      <c r="B5" s="161"/>
      <c r="C5" s="161"/>
      <c r="D5" s="161"/>
      <c r="E5" s="161"/>
      <c r="F5" s="5"/>
      <c r="G5" s="5"/>
      <c r="H5" s="5"/>
      <c r="I5" s="5"/>
    </row>
    <row r="6" spans="1:10" ht="18" customHeight="1">
      <c r="A6" s="184" t="s">
        <v>175</v>
      </c>
      <c r="B6" s="184"/>
      <c r="C6" s="184"/>
      <c r="D6" s="184"/>
      <c r="E6" s="184"/>
      <c r="F6" s="184"/>
      <c r="G6" s="184"/>
      <c r="H6" s="184"/>
      <c r="I6" s="184"/>
      <c r="J6" s="184"/>
    </row>
    <row r="7" spans="1:10" s="2" customFormat="1" ht="18" customHeight="1">
      <c r="A7" s="184"/>
      <c r="B7" s="184"/>
      <c r="C7" s="184"/>
      <c r="D7" s="184"/>
      <c r="E7" s="184"/>
      <c r="F7" s="184"/>
      <c r="G7" s="184"/>
      <c r="H7" s="184"/>
      <c r="I7" s="184"/>
      <c r="J7" s="184"/>
    </row>
    <row r="8" spans="1:10" ht="15.75" customHeight="1">
      <c r="A8" s="184"/>
      <c r="B8" s="184"/>
      <c r="C8" s="184"/>
      <c r="D8" s="184"/>
      <c r="E8" s="184"/>
      <c r="F8" s="184"/>
      <c r="G8" s="184"/>
      <c r="H8" s="184"/>
      <c r="I8" s="184"/>
      <c r="J8" s="184"/>
    </row>
    <row r="9" spans="1:10" s="165" customFormat="1" ht="21" hidden="1" customHeight="1">
      <c r="A9" s="184"/>
      <c r="B9" s="184"/>
      <c r="C9" s="184"/>
      <c r="D9" s="184"/>
      <c r="E9" s="184"/>
      <c r="F9" s="184"/>
      <c r="G9" s="184"/>
      <c r="H9" s="184"/>
      <c r="I9" s="184"/>
      <c r="J9" s="184"/>
    </row>
    <row r="10" spans="1:10" ht="18" hidden="1" customHeight="1">
      <c r="A10" s="3"/>
      <c r="B10" s="3"/>
      <c r="C10" s="3"/>
      <c r="D10" s="3"/>
      <c r="E10" s="3"/>
      <c r="F10" s="3"/>
      <c r="G10" s="3"/>
      <c r="H10" s="3"/>
      <c r="I10" s="3"/>
    </row>
    <row r="11" spans="1:10" ht="18" customHeight="1">
      <c r="A11" s="146" t="s">
        <v>54</v>
      </c>
      <c r="B11" s="4"/>
      <c r="C11" s="4"/>
      <c r="D11" s="4"/>
      <c r="E11" s="4"/>
      <c r="F11" s="3"/>
      <c r="G11" s="3"/>
      <c r="H11" s="3"/>
      <c r="I11" s="3"/>
    </row>
    <row r="12" spans="1:10" s="180" customFormat="1" ht="17.25" customHeight="1">
      <c r="A12" s="179" t="s">
        <v>176</v>
      </c>
    </row>
    <row r="13" spans="1:10" s="180" customFormat="1" ht="17.25" customHeight="1"/>
    <row r="14" spans="1:10" s="180" customFormat="1" ht="17.25" customHeight="1"/>
    <row r="15" spans="1:10" s="180" customFormat="1" ht="17.25" customHeight="1"/>
    <row r="16" spans="1:10" s="180" customFormat="1" ht="17.25" customHeight="1"/>
    <row r="17" spans="1:13" s="180" customFormat="1" ht="17.25" customHeight="1"/>
    <row r="18" spans="1:13" s="180" customFormat="1" ht="17.25" customHeight="1"/>
    <row r="19" spans="1:13" s="180" customFormat="1" ht="17.25" customHeight="1"/>
    <row r="20" spans="1:13" s="180" customFormat="1" ht="17.25" customHeight="1"/>
    <row r="21" spans="1:13" s="180" customFormat="1" ht="17.25" customHeight="1"/>
    <row r="22" spans="1:13" s="180" customFormat="1" ht="17.25" customHeight="1"/>
    <row r="23" spans="1:13" s="180" customFormat="1" ht="17.25" customHeight="1"/>
    <row r="24" spans="1:13" s="180" customFormat="1" ht="17.25" customHeight="1"/>
    <row r="25" spans="1:13" s="180" customFormat="1" ht="17.25" customHeight="1"/>
    <row r="26" spans="1:13" s="180" customFormat="1" ht="17.25" customHeight="1"/>
    <row r="27" spans="1:13" s="180" customFormat="1" ht="17.25" customHeight="1"/>
    <row r="28" spans="1:13" s="180" customFormat="1" ht="17.25" customHeight="1"/>
    <row r="29" spans="1:13" s="180" customFormat="1" ht="17.25" customHeight="1"/>
    <row r="30" spans="1:13" ht="18" customHeight="1">
      <c r="A30" s="149" t="s">
        <v>53</v>
      </c>
      <c r="B30" s="4"/>
      <c r="C30" s="4"/>
      <c r="D30" s="4"/>
      <c r="E30" s="4"/>
      <c r="F30" s="3"/>
      <c r="G30" s="3"/>
      <c r="H30" s="3"/>
      <c r="I30" s="3"/>
      <c r="M30" s="147"/>
    </row>
    <row r="31" spans="1:13" s="2" customFormat="1" ht="18" customHeight="1">
      <c r="A31" s="177" t="s">
        <v>177</v>
      </c>
      <c r="B31" s="178"/>
      <c r="C31" s="178"/>
      <c r="D31" s="178"/>
      <c r="E31" s="178"/>
      <c r="F31" s="178"/>
      <c r="G31" s="178"/>
      <c r="H31" s="178"/>
      <c r="I31" s="178"/>
      <c r="J31" s="178"/>
      <c r="K31" s="178"/>
      <c r="L31" s="178"/>
      <c r="M31" s="166"/>
    </row>
    <row r="32" spans="1:13" ht="18" customHeight="1">
      <c r="A32" s="178"/>
      <c r="B32" s="178"/>
      <c r="C32" s="178"/>
      <c r="D32" s="178"/>
      <c r="E32" s="178"/>
      <c r="F32" s="178"/>
      <c r="G32" s="178"/>
      <c r="H32" s="178"/>
      <c r="I32" s="178"/>
      <c r="J32" s="178"/>
      <c r="K32" s="178"/>
      <c r="L32" s="178"/>
      <c r="M32" s="148"/>
    </row>
    <row r="33" spans="1:13" ht="18" customHeight="1">
      <c r="A33" s="178"/>
      <c r="B33" s="178"/>
      <c r="C33" s="178"/>
      <c r="D33" s="178"/>
      <c r="E33" s="178"/>
      <c r="F33" s="178"/>
      <c r="G33" s="178"/>
      <c r="H33" s="178"/>
      <c r="I33" s="178"/>
      <c r="J33" s="178"/>
      <c r="K33" s="178"/>
      <c r="L33" s="178"/>
      <c r="M33" s="148"/>
    </row>
    <row r="34" spans="1:13" ht="18" customHeight="1">
      <c r="A34" s="178"/>
      <c r="B34" s="178"/>
      <c r="C34" s="178"/>
      <c r="D34" s="178"/>
      <c r="E34" s="178"/>
      <c r="F34" s="178"/>
      <c r="G34" s="178"/>
      <c r="H34" s="178"/>
      <c r="I34" s="178"/>
      <c r="J34" s="178"/>
      <c r="K34" s="178"/>
      <c r="L34" s="178"/>
      <c r="M34" s="148"/>
    </row>
    <row r="35" spans="1:13" ht="18" customHeight="1">
      <c r="A35" s="178"/>
      <c r="B35" s="178"/>
      <c r="C35" s="178"/>
      <c r="D35" s="178"/>
      <c r="E35" s="178"/>
      <c r="F35" s="178"/>
      <c r="G35" s="178"/>
      <c r="H35" s="178"/>
      <c r="I35" s="178"/>
      <c r="J35" s="178"/>
      <c r="K35" s="178"/>
      <c r="L35" s="178"/>
      <c r="M35" s="148"/>
    </row>
    <row r="36" spans="1:13" ht="18" customHeight="1">
      <c r="A36" s="178"/>
      <c r="B36" s="178"/>
      <c r="C36" s="178"/>
      <c r="D36" s="178"/>
      <c r="E36" s="178"/>
      <c r="F36" s="178"/>
      <c r="G36" s="178"/>
      <c r="H36" s="178"/>
      <c r="I36" s="178"/>
      <c r="J36" s="178"/>
      <c r="K36" s="178"/>
      <c r="L36" s="178"/>
      <c r="M36" s="147"/>
    </row>
    <row r="37" spans="1:13" ht="18" customHeight="1">
      <c r="A37" s="178"/>
      <c r="B37" s="178"/>
      <c r="C37" s="178"/>
      <c r="D37" s="178"/>
      <c r="E37" s="178"/>
      <c r="F37" s="178"/>
      <c r="G37" s="178"/>
      <c r="H37" s="178"/>
      <c r="I37" s="178"/>
      <c r="J37" s="178"/>
      <c r="K37" s="178"/>
      <c r="L37" s="178"/>
      <c r="M37" s="147"/>
    </row>
    <row r="38" spans="1:13" ht="18" customHeight="1">
      <c r="A38" s="178"/>
      <c r="B38" s="178"/>
      <c r="C38" s="178"/>
      <c r="D38" s="178"/>
      <c r="E38" s="178"/>
      <c r="F38" s="178"/>
      <c r="G38" s="178"/>
      <c r="H38" s="178"/>
      <c r="I38" s="178"/>
      <c r="J38" s="178"/>
      <c r="K38" s="178"/>
      <c r="L38" s="178"/>
      <c r="M38" s="147"/>
    </row>
    <row r="39" spans="1:13" ht="18" customHeight="1">
      <c r="A39" s="178"/>
      <c r="B39" s="178"/>
      <c r="C39" s="178"/>
      <c r="D39" s="178"/>
      <c r="E39" s="178"/>
      <c r="F39" s="178"/>
      <c r="G39" s="178"/>
      <c r="H39" s="178"/>
      <c r="I39" s="178"/>
      <c r="J39" s="178"/>
      <c r="K39" s="178"/>
      <c r="L39" s="178"/>
    </row>
    <row r="40" spans="1:13" s="2" customFormat="1" ht="18" customHeight="1">
      <c r="A40" s="178"/>
      <c r="B40" s="178"/>
      <c r="C40" s="178"/>
      <c r="D40" s="178"/>
      <c r="E40" s="178"/>
      <c r="F40" s="178"/>
      <c r="G40" s="178"/>
      <c r="H40" s="178"/>
      <c r="I40" s="178"/>
      <c r="J40" s="178"/>
      <c r="K40" s="178"/>
      <c r="L40" s="178"/>
      <c r="M40" s="148"/>
    </row>
    <row r="41" spans="1:13" ht="18" customHeight="1">
      <c r="A41" s="178"/>
      <c r="B41" s="178"/>
      <c r="C41" s="178"/>
      <c r="D41" s="178"/>
      <c r="E41" s="178"/>
      <c r="F41" s="178"/>
      <c r="G41" s="178"/>
      <c r="H41" s="178"/>
      <c r="I41" s="178"/>
      <c r="J41" s="178"/>
      <c r="K41" s="178"/>
      <c r="L41" s="178"/>
      <c r="M41" s="147"/>
    </row>
    <row r="42" spans="1:13" ht="18" customHeight="1">
      <c r="A42" s="178"/>
      <c r="B42" s="178"/>
      <c r="C42" s="178"/>
      <c r="D42" s="178"/>
      <c r="E42" s="178"/>
      <c r="F42" s="178"/>
      <c r="G42" s="178"/>
      <c r="H42" s="178"/>
      <c r="I42" s="178"/>
      <c r="J42" s="178"/>
      <c r="K42" s="178"/>
      <c r="L42" s="178"/>
      <c r="M42" s="147"/>
    </row>
    <row r="43" spans="1:13" ht="9" customHeight="1">
      <c r="A43" s="178"/>
      <c r="B43" s="178"/>
      <c r="C43" s="178"/>
      <c r="D43" s="178"/>
      <c r="E43" s="178"/>
      <c r="F43" s="178"/>
      <c r="G43" s="178"/>
      <c r="H43" s="178"/>
      <c r="I43" s="178"/>
      <c r="J43" s="178"/>
      <c r="K43" s="178"/>
      <c r="L43" s="178"/>
      <c r="M43" s="147"/>
    </row>
    <row r="44" spans="1:13" ht="18" hidden="1" customHeight="1">
      <c r="A44" s="178"/>
      <c r="B44" s="178"/>
      <c r="C44" s="178"/>
      <c r="D44" s="178"/>
      <c r="E44" s="178"/>
      <c r="F44" s="178"/>
      <c r="G44" s="178"/>
      <c r="H44" s="178"/>
      <c r="I44" s="178"/>
      <c r="J44" s="178"/>
      <c r="K44" s="178"/>
      <c r="L44" s="178"/>
      <c r="M44" s="147"/>
    </row>
    <row r="45" spans="1:13" ht="18" hidden="1" customHeight="1">
      <c r="A45" s="178"/>
      <c r="B45" s="178"/>
      <c r="C45" s="178"/>
      <c r="D45" s="178"/>
      <c r="E45" s="178"/>
      <c r="F45" s="178"/>
      <c r="G45" s="178"/>
      <c r="H45" s="178"/>
      <c r="I45" s="178"/>
      <c r="J45" s="178"/>
      <c r="K45" s="178"/>
      <c r="L45" s="178"/>
      <c r="M45" s="147"/>
    </row>
    <row r="46" spans="1:13" ht="18" hidden="1" customHeight="1">
      <c r="A46" s="178"/>
      <c r="B46" s="178"/>
      <c r="C46" s="178"/>
      <c r="D46" s="178"/>
      <c r="E46" s="178"/>
      <c r="F46" s="178"/>
      <c r="G46" s="178"/>
      <c r="H46" s="178"/>
      <c r="I46" s="178"/>
      <c r="J46" s="178"/>
      <c r="K46" s="178"/>
      <c r="L46" s="178"/>
      <c r="M46" s="147"/>
    </row>
    <row r="47" spans="1:13" ht="18" hidden="1" customHeight="1">
      <c r="A47" s="178"/>
      <c r="B47" s="178"/>
      <c r="C47" s="178"/>
      <c r="D47" s="178"/>
      <c r="E47" s="178"/>
      <c r="F47" s="178"/>
      <c r="G47" s="178"/>
      <c r="H47" s="178"/>
      <c r="I47" s="178"/>
      <c r="J47" s="178"/>
      <c r="K47" s="178"/>
      <c r="L47" s="178"/>
      <c r="M47" s="147"/>
    </row>
    <row r="48" spans="1:13" hidden="1">
      <c r="A48" s="178"/>
      <c r="B48" s="178"/>
      <c r="C48" s="178"/>
      <c r="D48" s="178"/>
      <c r="E48" s="178"/>
      <c r="F48" s="178"/>
      <c r="G48" s="178"/>
      <c r="H48" s="178"/>
      <c r="I48" s="178"/>
      <c r="J48" s="178"/>
      <c r="K48" s="178"/>
      <c r="L48" s="178"/>
    </row>
    <row r="49" spans="1:13" ht="18" customHeight="1">
      <c r="A49" s="4" t="s">
        <v>55</v>
      </c>
      <c r="B49" s="4"/>
      <c r="C49" s="4"/>
      <c r="D49" s="4"/>
      <c r="E49" s="4"/>
      <c r="F49" s="3"/>
      <c r="G49" s="3"/>
      <c r="H49" s="3"/>
      <c r="I49" s="3"/>
    </row>
    <row r="50" spans="1:13" ht="18" customHeight="1">
      <c r="A50" s="179" t="s">
        <v>178</v>
      </c>
      <c r="B50" s="180"/>
      <c r="C50" s="180"/>
      <c r="D50" s="180"/>
      <c r="E50" s="180"/>
      <c r="F50" s="180"/>
      <c r="G50" s="180"/>
      <c r="H50" s="180"/>
      <c r="I50" s="180"/>
      <c r="J50" s="180"/>
      <c r="K50" s="180"/>
      <c r="L50" s="180"/>
      <c r="M50" s="146"/>
    </row>
    <row r="51" spans="1:13" ht="18" customHeight="1">
      <c r="A51" s="180"/>
      <c r="B51" s="180"/>
      <c r="C51" s="180"/>
      <c r="D51" s="180"/>
      <c r="E51" s="180"/>
      <c r="F51" s="180"/>
      <c r="G51" s="180"/>
      <c r="H51" s="180"/>
      <c r="I51" s="180"/>
      <c r="J51" s="180"/>
      <c r="K51" s="180"/>
      <c r="L51" s="180"/>
      <c r="M51" s="147"/>
    </row>
    <row r="52" spans="1:13" ht="18" customHeight="1">
      <c r="A52" s="180"/>
      <c r="B52" s="180"/>
      <c r="C52" s="180"/>
      <c r="D52" s="180"/>
      <c r="E52" s="180"/>
      <c r="F52" s="180"/>
      <c r="G52" s="180"/>
      <c r="H52" s="180"/>
      <c r="I52" s="180"/>
      <c r="J52" s="180"/>
      <c r="K52" s="180"/>
      <c r="L52" s="180"/>
      <c r="M52" s="147"/>
    </row>
    <row r="53" spans="1:13" ht="18" customHeight="1">
      <c r="A53" s="180"/>
      <c r="B53" s="180"/>
      <c r="C53" s="180"/>
      <c r="D53" s="180"/>
      <c r="E53" s="180"/>
      <c r="F53" s="180"/>
      <c r="G53" s="180"/>
      <c r="H53" s="180"/>
      <c r="I53" s="180"/>
      <c r="J53" s="180"/>
      <c r="K53" s="180"/>
      <c r="L53" s="180"/>
      <c r="M53" s="147"/>
    </row>
    <row r="54" spans="1:13" ht="18" customHeight="1">
      <c r="A54" s="180"/>
      <c r="B54" s="180"/>
      <c r="C54" s="180"/>
      <c r="D54" s="180"/>
      <c r="E54" s="180"/>
      <c r="F54" s="180"/>
      <c r="G54" s="180"/>
      <c r="H54" s="180"/>
      <c r="I54" s="180"/>
      <c r="J54" s="180"/>
      <c r="K54" s="180"/>
      <c r="L54" s="180"/>
      <c r="M54" s="147"/>
    </row>
    <row r="55" spans="1:13" ht="18" customHeight="1">
      <c r="A55" s="180"/>
      <c r="B55" s="180"/>
      <c r="C55" s="180"/>
      <c r="D55" s="180"/>
      <c r="E55" s="180"/>
      <c r="F55" s="180"/>
      <c r="G55" s="180"/>
      <c r="H55" s="180"/>
      <c r="I55" s="180"/>
      <c r="J55" s="180"/>
      <c r="K55" s="180"/>
      <c r="L55" s="180"/>
      <c r="M55" s="147"/>
    </row>
    <row r="56" spans="1:13" ht="18" customHeight="1">
      <c r="A56" s="180"/>
      <c r="B56" s="180"/>
      <c r="C56" s="180"/>
      <c r="D56" s="180"/>
      <c r="E56" s="180"/>
      <c r="F56" s="180"/>
      <c r="G56" s="180"/>
      <c r="H56" s="180"/>
      <c r="I56" s="180"/>
      <c r="J56" s="180"/>
      <c r="K56" s="180"/>
      <c r="L56" s="180"/>
      <c r="M56" s="147"/>
    </row>
    <row r="57" spans="1:13" ht="18" customHeight="1">
      <c r="A57" s="180"/>
      <c r="B57" s="180"/>
      <c r="C57" s="180"/>
      <c r="D57" s="180"/>
      <c r="E57" s="180"/>
      <c r="F57" s="180"/>
      <c r="G57" s="180"/>
      <c r="H57" s="180"/>
      <c r="I57" s="180"/>
      <c r="J57" s="180"/>
      <c r="K57" s="180"/>
      <c r="L57" s="180"/>
      <c r="M57" s="147"/>
    </row>
    <row r="58" spans="1:13" ht="18" customHeight="1">
      <c r="A58" s="180"/>
      <c r="B58" s="180"/>
      <c r="C58" s="180"/>
      <c r="D58" s="180"/>
      <c r="E58" s="180"/>
      <c r="F58" s="180"/>
      <c r="G58" s="180"/>
      <c r="H58" s="180"/>
      <c r="I58" s="180"/>
      <c r="J58" s="180"/>
      <c r="K58" s="180"/>
      <c r="L58" s="180"/>
      <c r="M58" s="147"/>
    </row>
    <row r="59" spans="1:13" ht="18" customHeight="1">
      <c r="A59" s="180"/>
      <c r="B59" s="180"/>
      <c r="C59" s="180"/>
      <c r="D59" s="180"/>
      <c r="E59" s="180"/>
      <c r="F59" s="180"/>
      <c r="G59" s="180"/>
      <c r="H59" s="180"/>
      <c r="I59" s="180"/>
      <c r="J59" s="180"/>
      <c r="K59" s="180"/>
      <c r="L59" s="180"/>
      <c r="M59" s="147"/>
    </row>
    <row r="60" spans="1:13" ht="18" customHeight="1">
      <c r="A60" s="180"/>
      <c r="B60" s="180"/>
      <c r="C60" s="180"/>
      <c r="D60" s="180"/>
      <c r="E60" s="180"/>
      <c r="F60" s="180"/>
      <c r="G60" s="180"/>
      <c r="H60" s="180"/>
      <c r="I60" s="180"/>
      <c r="J60" s="180"/>
      <c r="K60" s="180"/>
      <c r="L60" s="180"/>
      <c r="M60" s="147"/>
    </row>
    <row r="61" spans="1:13" ht="18" customHeight="1">
      <c r="A61" s="180"/>
      <c r="B61" s="180"/>
      <c r="C61" s="180"/>
      <c r="D61" s="180"/>
      <c r="E61" s="180"/>
      <c r="F61" s="180"/>
      <c r="G61" s="180"/>
      <c r="H61" s="180"/>
      <c r="I61" s="180"/>
      <c r="J61" s="180"/>
      <c r="K61" s="180"/>
      <c r="L61" s="180"/>
      <c r="M61" s="147"/>
    </row>
    <row r="62" spans="1:13" ht="18" customHeight="1">
      <c r="A62" s="180"/>
      <c r="B62" s="180"/>
      <c r="C62" s="180"/>
      <c r="D62" s="180"/>
      <c r="E62" s="180"/>
      <c r="F62" s="180"/>
      <c r="G62" s="180"/>
      <c r="H62" s="180"/>
      <c r="I62" s="180"/>
      <c r="J62" s="180"/>
      <c r="K62" s="180"/>
      <c r="L62" s="180"/>
      <c r="M62" s="147"/>
    </row>
    <row r="63" spans="1:13" ht="18" customHeight="1">
      <c r="A63" s="180"/>
      <c r="B63" s="180"/>
      <c r="C63" s="180"/>
      <c r="D63" s="180"/>
      <c r="E63" s="180"/>
      <c r="F63" s="180"/>
      <c r="G63" s="180"/>
      <c r="H63" s="180"/>
      <c r="I63" s="180"/>
      <c r="J63" s="180"/>
      <c r="K63" s="180"/>
      <c r="L63" s="180"/>
      <c r="M63" s="147"/>
    </row>
    <row r="64" spans="1:13" ht="14.25" customHeight="1">
      <c r="A64" s="180"/>
      <c r="B64" s="180"/>
      <c r="C64" s="180"/>
      <c r="D64" s="180"/>
      <c r="E64" s="180"/>
      <c r="F64" s="180"/>
      <c r="G64" s="180"/>
      <c r="H64" s="180"/>
      <c r="I64" s="180"/>
      <c r="J64" s="180"/>
      <c r="K64" s="180"/>
      <c r="L64" s="180"/>
    </row>
    <row r="65" spans="1:12" ht="16.5" hidden="1" customHeight="1">
      <c r="A65" s="180"/>
      <c r="B65" s="180"/>
      <c r="C65" s="180"/>
      <c r="D65" s="180"/>
      <c r="E65" s="180"/>
      <c r="F65" s="180"/>
      <c r="G65" s="180"/>
      <c r="H65" s="180"/>
      <c r="I65" s="180"/>
      <c r="J65" s="180"/>
      <c r="K65" s="180"/>
      <c r="L65" s="180"/>
    </row>
    <row r="66" spans="1:12" ht="18" hidden="1" customHeight="1">
      <c r="A66" s="180"/>
      <c r="B66" s="180"/>
      <c r="C66" s="180"/>
      <c r="D66" s="180"/>
      <c r="E66" s="180"/>
      <c r="F66" s="180"/>
      <c r="G66" s="180"/>
      <c r="H66" s="180"/>
      <c r="I66" s="180"/>
      <c r="J66" s="180"/>
      <c r="K66" s="180"/>
      <c r="L66" s="180"/>
    </row>
    <row r="67" spans="1:12" ht="18" hidden="1" customHeight="1">
      <c r="A67" s="180"/>
      <c r="B67" s="180"/>
      <c r="C67" s="180"/>
      <c r="D67" s="180"/>
      <c r="E67" s="180"/>
      <c r="F67" s="180"/>
      <c r="G67" s="180"/>
      <c r="H67" s="180"/>
      <c r="I67" s="180"/>
      <c r="J67" s="180"/>
      <c r="K67" s="180"/>
      <c r="L67" s="180"/>
    </row>
    <row r="68" spans="1:12" ht="18" hidden="1" customHeight="1">
      <c r="A68" s="180"/>
      <c r="B68" s="180"/>
      <c r="C68" s="180"/>
      <c r="D68" s="180"/>
      <c r="E68" s="180"/>
      <c r="F68" s="180"/>
      <c r="G68" s="180"/>
      <c r="H68" s="180"/>
      <c r="I68" s="180"/>
      <c r="J68" s="180"/>
      <c r="K68" s="180"/>
      <c r="L68" s="180"/>
    </row>
    <row r="69" spans="1:12" ht="18" hidden="1" customHeight="1">
      <c r="A69" s="180"/>
      <c r="B69" s="180"/>
      <c r="C69" s="180"/>
      <c r="D69" s="180"/>
      <c r="E69" s="180"/>
      <c r="F69" s="180"/>
      <c r="G69" s="180"/>
      <c r="H69" s="180"/>
      <c r="I69" s="180"/>
      <c r="J69" s="180"/>
      <c r="K69" s="180"/>
      <c r="L69" s="180"/>
    </row>
    <row r="70" spans="1:12" ht="18" hidden="1" customHeight="1">
      <c r="A70" s="180"/>
      <c r="B70" s="180"/>
      <c r="C70" s="180"/>
      <c r="D70" s="180"/>
      <c r="E70" s="180"/>
      <c r="F70" s="180"/>
      <c r="G70" s="180"/>
      <c r="H70" s="180"/>
      <c r="I70" s="180"/>
      <c r="J70" s="180"/>
      <c r="K70" s="180"/>
      <c r="L70" s="180"/>
    </row>
    <row r="71" spans="1:12" ht="4.5" hidden="1" customHeight="1">
      <c r="A71" s="180"/>
      <c r="B71" s="180"/>
      <c r="C71" s="180"/>
      <c r="D71" s="180"/>
      <c r="E71" s="180"/>
      <c r="F71" s="180"/>
      <c r="G71" s="180"/>
      <c r="H71" s="180"/>
      <c r="I71" s="180"/>
      <c r="J71" s="180"/>
      <c r="K71" s="180"/>
      <c r="L71" s="180"/>
    </row>
    <row r="72" spans="1:12" ht="23.25" hidden="1" customHeight="1">
      <c r="A72" s="180"/>
      <c r="B72" s="180"/>
      <c r="C72" s="180"/>
      <c r="D72" s="180"/>
      <c r="E72" s="180"/>
      <c r="F72" s="180"/>
      <c r="G72" s="180"/>
      <c r="H72" s="180"/>
      <c r="I72" s="180"/>
      <c r="J72" s="180"/>
      <c r="K72" s="180"/>
      <c r="L72" s="180"/>
    </row>
    <row r="73" spans="1:12" ht="18" hidden="1" customHeight="1">
      <c r="A73" s="180"/>
      <c r="B73" s="180"/>
      <c r="C73" s="180"/>
      <c r="D73" s="180"/>
      <c r="E73" s="180"/>
      <c r="F73" s="180"/>
      <c r="G73" s="180"/>
      <c r="H73" s="180"/>
      <c r="I73" s="180"/>
      <c r="J73" s="180"/>
      <c r="K73" s="180"/>
      <c r="L73" s="180"/>
    </row>
    <row r="74" spans="1:12" ht="18" hidden="1" customHeight="1">
      <c r="A74" s="180"/>
      <c r="B74" s="180"/>
      <c r="C74" s="180"/>
      <c r="D74" s="180"/>
      <c r="E74" s="180"/>
      <c r="F74" s="180"/>
      <c r="G74" s="180"/>
      <c r="H74" s="180"/>
      <c r="I74" s="180"/>
      <c r="J74" s="180"/>
      <c r="K74" s="180"/>
      <c r="L74" s="180"/>
    </row>
    <row r="75" spans="1:12" ht="18" hidden="1" customHeight="1">
      <c r="A75" s="180"/>
      <c r="B75" s="180"/>
      <c r="C75" s="180"/>
      <c r="D75" s="180"/>
      <c r="E75" s="180"/>
      <c r="F75" s="180"/>
      <c r="G75" s="180"/>
      <c r="H75" s="180"/>
      <c r="I75" s="180"/>
      <c r="J75" s="180"/>
      <c r="K75" s="180"/>
      <c r="L75" s="180"/>
    </row>
    <row r="76" spans="1:12" ht="18" customHeight="1">
      <c r="A76" t="s">
        <v>56</v>
      </c>
      <c r="B76" s="3"/>
      <c r="C76" s="3"/>
      <c r="D76" s="3"/>
      <c r="E76" s="3"/>
      <c r="F76" s="3"/>
      <c r="G76" s="3"/>
      <c r="H76" s="3"/>
      <c r="I76" s="3"/>
    </row>
    <row r="77" spans="1:12" ht="18" customHeight="1">
      <c r="A77" t="s">
        <v>168</v>
      </c>
      <c r="B77" s="3"/>
      <c r="C77" s="3"/>
      <c r="D77" s="3"/>
      <c r="E77" s="3"/>
      <c r="F77" s="3"/>
      <c r="G77" s="3"/>
      <c r="H77" s="3"/>
      <c r="I77" s="3"/>
    </row>
    <row r="78" spans="1:12" ht="18" customHeight="1">
      <c r="A78" t="s">
        <v>57</v>
      </c>
      <c r="B78" s="3"/>
      <c r="C78" s="3"/>
      <c r="D78" s="3"/>
      <c r="E78" s="3"/>
      <c r="F78" s="3"/>
      <c r="G78" s="3"/>
      <c r="H78" s="3"/>
      <c r="I78" s="3"/>
    </row>
    <row r="79" spans="1:12" ht="16.5" customHeight="1">
      <c r="A79" s="3"/>
      <c r="B79" s="3"/>
      <c r="C79" s="3"/>
      <c r="D79" s="3"/>
      <c r="E79" s="3"/>
      <c r="F79" s="3"/>
      <c r="G79" s="3"/>
      <c r="H79" s="3"/>
      <c r="I79" s="3"/>
    </row>
    <row r="80" spans="1:12" ht="16.5" customHeight="1"/>
    <row r="81" spans="1:9" ht="16.5" customHeight="1"/>
    <row r="82" spans="1:9" ht="16.5" customHeight="1"/>
    <row r="83" spans="1:9" ht="16.5" customHeight="1"/>
    <row r="84" spans="1:9" ht="16.5" customHeight="1"/>
    <row r="85" spans="1:9" ht="16.5" customHeight="1"/>
    <row r="86" spans="1:9" ht="16.5" customHeight="1"/>
    <row r="87" spans="1:9" ht="16.5" customHeight="1"/>
    <row r="88" spans="1:9" ht="16.5" customHeight="1"/>
    <row r="89" spans="1:9" ht="16.5" customHeight="1"/>
    <row r="90" spans="1:9" ht="16.5" customHeight="1"/>
    <row r="91" spans="1:9" ht="16.5" customHeight="1">
      <c r="A91" s="6"/>
      <c r="B91" s="6"/>
      <c r="C91" s="6"/>
      <c r="D91" s="6"/>
      <c r="E91" s="6"/>
      <c r="F91" s="6"/>
      <c r="G91" s="6"/>
      <c r="H91" s="6"/>
      <c r="I91" s="6"/>
    </row>
    <row r="92" spans="1:9" ht="16.5" customHeight="1">
      <c r="A92" s="6"/>
      <c r="B92" s="6"/>
      <c r="C92" s="6"/>
      <c r="D92" s="6"/>
      <c r="E92" s="6"/>
      <c r="F92" s="6"/>
      <c r="G92" s="6"/>
      <c r="H92" s="6"/>
      <c r="I92" s="6"/>
    </row>
    <row r="93" spans="1:9" ht="16.5" customHeight="1">
      <c r="A93" s="6"/>
      <c r="B93" s="6"/>
      <c r="C93" s="6"/>
      <c r="D93" s="6"/>
      <c r="E93" s="6"/>
      <c r="F93" s="6"/>
      <c r="G93" s="6"/>
      <c r="H93" s="6"/>
      <c r="I93" s="6"/>
    </row>
    <row r="94" spans="1:9" ht="16.5" customHeight="1">
      <c r="A94" s="6"/>
      <c r="B94" s="6"/>
      <c r="C94" s="6"/>
      <c r="D94" s="6"/>
      <c r="E94" s="6"/>
      <c r="F94" s="6"/>
      <c r="G94" s="6"/>
      <c r="H94" s="6"/>
      <c r="I94" s="6"/>
    </row>
    <row r="95" spans="1:9" ht="16.5" customHeight="1">
      <c r="A95" s="6"/>
      <c r="B95" s="6"/>
      <c r="C95" s="6"/>
      <c r="D95" s="6"/>
      <c r="E95" s="6"/>
      <c r="F95" s="6"/>
      <c r="G95" s="6"/>
      <c r="H95" s="6"/>
      <c r="I95" s="6"/>
    </row>
    <row r="96" spans="1:9" ht="16.5" customHeight="1">
      <c r="A96" s="6"/>
      <c r="B96" s="6"/>
      <c r="C96" s="6"/>
      <c r="D96" s="6"/>
      <c r="E96" s="6"/>
      <c r="F96" s="6"/>
      <c r="G96" s="6"/>
      <c r="H96" s="6"/>
      <c r="I96" s="6"/>
    </row>
    <row r="97" spans="1:9" ht="16.5" customHeight="1">
      <c r="A97" s="6"/>
      <c r="B97" s="6"/>
      <c r="C97" s="6"/>
      <c r="D97" s="6"/>
      <c r="E97" s="6"/>
      <c r="F97" s="6"/>
      <c r="G97" s="6"/>
      <c r="H97" s="6"/>
      <c r="I97" s="6"/>
    </row>
    <row r="98" spans="1:9" ht="16.5" customHeight="1">
      <c r="A98" s="6"/>
      <c r="B98" s="6"/>
      <c r="C98" s="6"/>
      <c r="D98" s="6"/>
      <c r="E98" s="6"/>
      <c r="F98" s="6"/>
      <c r="G98" s="6"/>
      <c r="H98" s="6"/>
      <c r="I98" s="6"/>
    </row>
    <row r="99" spans="1:9" ht="16.5" customHeight="1">
      <c r="A99" s="6"/>
      <c r="B99" s="6"/>
      <c r="C99" s="6"/>
      <c r="D99" s="6"/>
      <c r="E99" s="6"/>
      <c r="F99" s="6"/>
      <c r="G99" s="6"/>
      <c r="H99" s="6"/>
      <c r="I99" s="6"/>
    </row>
    <row r="100" spans="1:9" ht="16.5" customHeight="1">
      <c r="A100" s="6"/>
      <c r="B100" s="6"/>
      <c r="C100" s="6"/>
      <c r="D100" s="6"/>
      <c r="E100" s="6"/>
      <c r="F100" s="6"/>
      <c r="G100" s="6"/>
      <c r="H100" s="6"/>
      <c r="I100" s="6"/>
    </row>
    <row r="101" spans="1:9" ht="16.5" customHeight="1">
      <c r="A101" s="6"/>
      <c r="B101" s="6"/>
      <c r="C101" s="6"/>
      <c r="D101" s="6"/>
      <c r="E101" s="6"/>
      <c r="F101" s="6"/>
      <c r="G101" s="6"/>
      <c r="H101" s="6"/>
      <c r="I101" s="6"/>
    </row>
    <row r="102" spans="1:9" ht="16.5" customHeight="1">
      <c r="A102" s="6"/>
      <c r="B102" s="6"/>
      <c r="C102" s="6"/>
      <c r="D102" s="6"/>
      <c r="E102" s="6"/>
      <c r="F102" s="6"/>
      <c r="G102" s="6"/>
      <c r="H102" s="6"/>
      <c r="I102" s="6"/>
    </row>
    <row r="103" spans="1:9" ht="16.5" customHeight="1">
      <c r="A103" s="6"/>
      <c r="B103" s="6"/>
      <c r="C103" s="6"/>
      <c r="D103" s="6"/>
      <c r="E103" s="6"/>
      <c r="F103" s="6"/>
      <c r="G103" s="6"/>
      <c r="H103" s="6"/>
      <c r="I103" s="6"/>
    </row>
    <row r="104" spans="1:9" ht="16.5" customHeight="1">
      <c r="A104" s="6"/>
      <c r="B104" s="6"/>
      <c r="C104" s="6"/>
      <c r="D104" s="6"/>
      <c r="E104" s="6"/>
      <c r="F104" s="6"/>
      <c r="G104" s="6"/>
      <c r="H104" s="6"/>
      <c r="I104" s="6"/>
    </row>
    <row r="105" spans="1:9" ht="16.5" customHeight="1">
      <c r="A105" s="6"/>
      <c r="B105" s="6"/>
      <c r="C105" s="6"/>
      <c r="D105" s="6"/>
      <c r="E105" s="6"/>
      <c r="F105" s="6"/>
      <c r="G105" s="6"/>
      <c r="H105" s="6"/>
      <c r="I105" s="6"/>
    </row>
    <row r="106" spans="1:9" ht="16.5" customHeight="1">
      <c r="A106" s="6"/>
      <c r="B106" s="6"/>
      <c r="C106" s="6"/>
      <c r="D106" s="6"/>
      <c r="E106" s="6"/>
      <c r="F106" s="6"/>
      <c r="G106" s="6"/>
      <c r="H106" s="6"/>
      <c r="I106" s="6"/>
    </row>
    <row r="107" spans="1:9" ht="16.5" customHeight="1">
      <c r="A107" s="6"/>
      <c r="B107" s="6"/>
      <c r="C107" s="6"/>
      <c r="D107" s="6"/>
      <c r="E107" s="6"/>
      <c r="F107" s="6"/>
      <c r="G107" s="6"/>
      <c r="H107" s="6"/>
      <c r="I107" s="6"/>
    </row>
    <row r="108" spans="1:9" ht="16.5" customHeight="1">
      <c r="A108" s="6"/>
      <c r="B108" s="6"/>
      <c r="C108" s="6"/>
      <c r="D108" s="6"/>
      <c r="E108" s="6"/>
      <c r="F108" s="6"/>
      <c r="G108" s="6"/>
      <c r="H108" s="6"/>
      <c r="I108" s="6"/>
    </row>
    <row r="109" spans="1:9" ht="16.5" customHeight="1">
      <c r="A109" s="6"/>
      <c r="B109" s="6"/>
      <c r="C109" s="6"/>
      <c r="D109" s="6"/>
      <c r="E109" s="6"/>
      <c r="F109" s="6"/>
      <c r="G109" s="6"/>
      <c r="H109" s="6"/>
      <c r="I109" s="6"/>
    </row>
    <row r="110" spans="1:9" ht="16.5" customHeight="1">
      <c r="A110" s="6"/>
      <c r="B110" s="6"/>
      <c r="C110" s="6"/>
      <c r="D110" s="6"/>
      <c r="E110" s="6"/>
      <c r="F110" s="6"/>
      <c r="G110" s="6"/>
      <c r="H110" s="6"/>
      <c r="I110" s="6"/>
    </row>
    <row r="111" spans="1:9" ht="16.5" customHeight="1">
      <c r="A111" s="6"/>
      <c r="B111" s="6"/>
      <c r="C111" s="6"/>
      <c r="D111" s="6"/>
      <c r="E111" s="6"/>
      <c r="F111" s="6"/>
      <c r="G111" s="6"/>
      <c r="H111" s="6"/>
      <c r="I111" s="6"/>
    </row>
    <row r="112" spans="1:9" ht="16.5" customHeight="1">
      <c r="A112" s="6"/>
      <c r="B112" s="6"/>
      <c r="C112" s="6"/>
      <c r="D112" s="6"/>
      <c r="E112" s="6"/>
      <c r="F112" s="6"/>
      <c r="G112" s="6"/>
      <c r="H112" s="6"/>
      <c r="I112" s="6"/>
    </row>
    <row r="113" spans="1:9" ht="16.5" customHeight="1">
      <c r="A113" s="6"/>
      <c r="B113" s="6"/>
      <c r="C113" s="6"/>
      <c r="D113" s="6"/>
      <c r="E113" s="6"/>
      <c r="F113" s="6"/>
      <c r="G113" s="6"/>
      <c r="H113" s="6"/>
      <c r="I113" s="6"/>
    </row>
    <row r="114" spans="1:9" ht="16.5" customHeight="1">
      <c r="A114" s="6"/>
      <c r="B114" s="6"/>
      <c r="C114" s="6"/>
      <c r="D114" s="6"/>
      <c r="E114" s="6"/>
      <c r="F114" s="6"/>
      <c r="G114" s="6"/>
      <c r="H114" s="6"/>
      <c r="I114" s="6"/>
    </row>
    <row r="115" spans="1:9" ht="16.5" customHeight="1">
      <c r="A115" s="6"/>
      <c r="B115" s="6"/>
      <c r="C115" s="6"/>
      <c r="D115" s="6"/>
      <c r="E115" s="6"/>
      <c r="F115" s="6"/>
      <c r="G115" s="6"/>
      <c r="H115" s="6"/>
      <c r="I115" s="6"/>
    </row>
    <row r="116" spans="1:9" ht="16.5" customHeight="1">
      <c r="A116" s="6"/>
      <c r="B116" s="6"/>
      <c r="C116" s="6"/>
      <c r="D116" s="6"/>
      <c r="E116" s="6"/>
      <c r="F116" s="6"/>
      <c r="G116" s="6"/>
      <c r="H116" s="6"/>
      <c r="I116" s="6"/>
    </row>
    <row r="117" spans="1:9" ht="16.5" customHeight="1">
      <c r="A117" s="6"/>
      <c r="B117" s="6"/>
      <c r="C117" s="6"/>
      <c r="D117" s="6"/>
      <c r="E117" s="6"/>
      <c r="F117" s="6"/>
      <c r="G117" s="6"/>
      <c r="H117" s="6"/>
      <c r="I117" s="6"/>
    </row>
    <row r="118" spans="1:9" ht="16.5" customHeight="1">
      <c r="A118" s="6"/>
      <c r="B118" s="6"/>
      <c r="C118" s="6"/>
      <c r="D118" s="6"/>
      <c r="E118" s="6"/>
      <c r="F118" s="6"/>
      <c r="G118" s="6"/>
      <c r="H118" s="6"/>
      <c r="I118" s="6"/>
    </row>
    <row r="119" spans="1:9" ht="16.5" customHeight="1">
      <c r="A119" s="6"/>
      <c r="B119" s="6"/>
      <c r="C119" s="6"/>
      <c r="D119" s="6"/>
      <c r="E119" s="6"/>
      <c r="F119" s="6"/>
      <c r="G119" s="6"/>
      <c r="H119" s="6"/>
      <c r="I119" s="6"/>
    </row>
    <row r="120" spans="1:9" ht="16.5" customHeight="1">
      <c r="A120" s="6"/>
      <c r="B120" s="6"/>
      <c r="C120" s="6"/>
      <c r="D120" s="6"/>
      <c r="E120" s="6"/>
      <c r="F120" s="6"/>
      <c r="G120" s="6"/>
      <c r="H120" s="6"/>
      <c r="I120" s="6"/>
    </row>
    <row r="121" spans="1:9" ht="16.5" customHeight="1">
      <c r="A121" s="6"/>
      <c r="B121" s="6"/>
      <c r="C121" s="6"/>
      <c r="D121" s="6"/>
      <c r="E121" s="6"/>
      <c r="F121" s="6"/>
      <c r="G121" s="6"/>
      <c r="H121" s="6"/>
      <c r="I121" s="6"/>
    </row>
    <row r="122" spans="1:9" ht="16.5" customHeight="1">
      <c r="A122" s="6"/>
      <c r="B122" s="6"/>
      <c r="C122" s="6"/>
      <c r="D122" s="6"/>
      <c r="E122" s="6"/>
      <c r="F122" s="6"/>
      <c r="G122" s="6"/>
      <c r="H122" s="6"/>
      <c r="I122" s="6"/>
    </row>
    <row r="123" spans="1:9" ht="16.5" customHeight="1">
      <c r="A123" s="6"/>
      <c r="B123" s="6"/>
      <c r="C123" s="6"/>
      <c r="D123" s="6"/>
      <c r="E123" s="6"/>
      <c r="F123" s="6"/>
      <c r="G123" s="6"/>
      <c r="H123" s="6"/>
      <c r="I123" s="6"/>
    </row>
    <row r="124" spans="1:9" ht="16.5" customHeight="1">
      <c r="A124" s="6"/>
      <c r="B124" s="6"/>
      <c r="C124" s="6"/>
      <c r="D124" s="6"/>
      <c r="E124" s="6"/>
      <c r="F124" s="6"/>
      <c r="G124" s="6"/>
      <c r="H124" s="6"/>
      <c r="I124" s="6"/>
    </row>
    <row r="125" spans="1:9" ht="16.5" customHeight="1">
      <c r="A125" s="6"/>
      <c r="B125" s="6"/>
      <c r="C125" s="6"/>
      <c r="D125" s="6"/>
      <c r="E125" s="6"/>
      <c r="F125" s="6"/>
      <c r="G125" s="6"/>
      <c r="H125" s="6"/>
      <c r="I125" s="6"/>
    </row>
    <row r="126" spans="1:9" ht="16.5" customHeight="1">
      <c r="A126" s="6"/>
      <c r="B126" s="6"/>
      <c r="C126" s="6"/>
      <c r="D126" s="6"/>
      <c r="E126" s="6"/>
      <c r="F126" s="6"/>
      <c r="G126" s="6"/>
      <c r="H126" s="6"/>
      <c r="I126" s="6"/>
    </row>
    <row r="127" spans="1:9" ht="16.5" customHeight="1">
      <c r="A127" s="6"/>
      <c r="B127" s="6"/>
      <c r="C127" s="6"/>
      <c r="D127" s="6"/>
      <c r="E127" s="6"/>
      <c r="F127" s="6"/>
      <c r="G127" s="6"/>
      <c r="H127" s="6"/>
      <c r="I127" s="6"/>
    </row>
    <row r="128" spans="1:9" ht="16.5" customHeight="1">
      <c r="A128" s="6"/>
      <c r="B128" s="6"/>
      <c r="C128" s="6"/>
      <c r="D128" s="6"/>
      <c r="E128" s="6"/>
      <c r="F128" s="6"/>
      <c r="G128" s="6"/>
      <c r="H128" s="6"/>
      <c r="I128" s="6"/>
    </row>
    <row r="129" spans="1:9" ht="16.5" customHeight="1">
      <c r="A129" s="6"/>
      <c r="B129" s="6"/>
      <c r="C129" s="6"/>
      <c r="D129" s="6"/>
      <c r="E129" s="6"/>
      <c r="F129" s="6"/>
      <c r="G129" s="6"/>
      <c r="H129" s="6"/>
      <c r="I129" s="6"/>
    </row>
    <row r="130" spans="1:9" ht="16.5" customHeight="1">
      <c r="A130" s="6"/>
      <c r="B130" s="6"/>
      <c r="C130" s="6"/>
      <c r="D130" s="6"/>
      <c r="E130" s="6"/>
      <c r="F130" s="6"/>
      <c r="G130" s="6"/>
      <c r="H130" s="6"/>
      <c r="I130" s="6"/>
    </row>
    <row r="131" spans="1:9" ht="16.5" customHeight="1">
      <c r="A131" s="6"/>
      <c r="B131" s="6"/>
      <c r="C131" s="6"/>
      <c r="D131" s="6"/>
      <c r="E131" s="6"/>
      <c r="F131" s="6"/>
      <c r="G131" s="6"/>
      <c r="H131" s="6"/>
      <c r="I131" s="6"/>
    </row>
    <row r="132" spans="1:9" ht="16.5" customHeight="1">
      <c r="A132" s="6"/>
      <c r="B132" s="6"/>
      <c r="C132" s="6"/>
      <c r="D132" s="6"/>
      <c r="E132" s="6"/>
      <c r="F132" s="6"/>
      <c r="G132" s="6"/>
      <c r="H132" s="6"/>
      <c r="I132" s="6"/>
    </row>
    <row r="133" spans="1:9" ht="16.5" customHeight="1">
      <c r="A133" s="6"/>
      <c r="B133" s="6"/>
      <c r="C133" s="6"/>
      <c r="D133" s="6"/>
      <c r="E133" s="6"/>
      <c r="F133" s="6"/>
      <c r="G133" s="6"/>
      <c r="H133" s="6"/>
      <c r="I133" s="6"/>
    </row>
    <row r="134" spans="1:9" ht="16.5" customHeight="1">
      <c r="A134" s="6"/>
      <c r="B134" s="6"/>
      <c r="C134" s="6"/>
      <c r="D134" s="6"/>
      <c r="E134" s="6"/>
      <c r="F134" s="6"/>
      <c r="G134" s="6"/>
      <c r="H134" s="6"/>
      <c r="I134" s="6"/>
    </row>
    <row r="135" spans="1:9" ht="16.5" customHeight="1">
      <c r="A135" s="6"/>
      <c r="B135" s="6"/>
      <c r="C135" s="6"/>
      <c r="D135" s="6"/>
      <c r="E135" s="6"/>
      <c r="F135" s="6"/>
      <c r="G135" s="6"/>
      <c r="H135" s="6"/>
      <c r="I135" s="6"/>
    </row>
    <row r="136" spans="1:9" ht="16.5" customHeight="1">
      <c r="A136" s="6"/>
      <c r="B136" s="6"/>
      <c r="C136" s="6"/>
      <c r="D136" s="6"/>
      <c r="E136" s="6"/>
      <c r="F136" s="6"/>
      <c r="G136" s="6"/>
      <c r="H136" s="6"/>
      <c r="I136" s="6"/>
    </row>
    <row r="137" spans="1:9" ht="16.5" customHeight="1">
      <c r="A137" s="6"/>
      <c r="B137" s="6"/>
      <c r="C137" s="6"/>
      <c r="D137" s="6"/>
      <c r="E137" s="6"/>
      <c r="F137" s="6"/>
      <c r="G137" s="6"/>
      <c r="H137" s="6"/>
      <c r="I137" s="6"/>
    </row>
    <row r="138" spans="1:9" ht="16.5" customHeight="1">
      <c r="A138" s="6"/>
      <c r="B138" s="6"/>
      <c r="C138" s="6"/>
      <c r="D138" s="6"/>
      <c r="E138" s="6"/>
      <c r="F138" s="6"/>
      <c r="G138" s="6"/>
      <c r="H138" s="6"/>
      <c r="I138" s="6"/>
    </row>
    <row r="139" spans="1:9" ht="16.5" customHeight="1">
      <c r="A139" s="6"/>
      <c r="B139" s="6"/>
      <c r="C139" s="6"/>
      <c r="D139" s="6"/>
      <c r="E139" s="6"/>
      <c r="F139" s="6"/>
      <c r="G139" s="6"/>
      <c r="H139" s="6"/>
      <c r="I139" s="6"/>
    </row>
    <row r="140" spans="1:9" ht="16.5" customHeight="1">
      <c r="A140" s="6"/>
      <c r="B140" s="6"/>
      <c r="C140" s="6"/>
      <c r="D140" s="6"/>
      <c r="E140" s="6"/>
      <c r="F140" s="6"/>
      <c r="G140" s="6"/>
      <c r="H140" s="6"/>
      <c r="I140" s="6"/>
    </row>
    <row r="141" spans="1:9" ht="16.5" customHeight="1">
      <c r="A141" s="6"/>
      <c r="B141" s="6"/>
      <c r="C141" s="6"/>
      <c r="D141" s="6"/>
      <c r="E141" s="6"/>
      <c r="F141" s="6"/>
      <c r="G141" s="6"/>
      <c r="H141" s="6"/>
      <c r="I141" s="6"/>
    </row>
    <row r="142" spans="1:9" ht="16.5" customHeight="1">
      <c r="A142" s="6"/>
      <c r="B142" s="6"/>
      <c r="C142" s="6"/>
      <c r="D142" s="6"/>
      <c r="E142" s="6"/>
      <c r="F142" s="6"/>
      <c r="G142" s="6"/>
      <c r="H142" s="6"/>
      <c r="I142" s="6"/>
    </row>
    <row r="143" spans="1:9" ht="16.5" customHeight="1">
      <c r="A143" s="6"/>
      <c r="B143" s="6"/>
      <c r="C143" s="6"/>
      <c r="D143" s="6"/>
      <c r="E143" s="6"/>
      <c r="F143" s="6"/>
      <c r="G143" s="6"/>
      <c r="H143" s="6"/>
      <c r="I143" s="6"/>
    </row>
    <row r="144" spans="1:9" ht="16.5" customHeight="1">
      <c r="A144" s="6"/>
      <c r="B144" s="6"/>
      <c r="C144" s="6"/>
      <c r="D144" s="6"/>
      <c r="E144" s="6"/>
      <c r="F144" s="6"/>
      <c r="G144" s="6"/>
      <c r="H144" s="6"/>
      <c r="I144" s="6"/>
    </row>
    <row r="145" spans="1:9" ht="16.5" customHeight="1">
      <c r="A145" s="6"/>
      <c r="B145" s="6"/>
      <c r="C145" s="6"/>
      <c r="D145" s="6"/>
      <c r="E145" s="6"/>
      <c r="F145" s="6"/>
      <c r="G145" s="6"/>
      <c r="H145" s="6"/>
      <c r="I145" s="6"/>
    </row>
    <row r="146" spans="1:9" ht="16.5" customHeight="1">
      <c r="A146" s="6"/>
      <c r="B146" s="6"/>
      <c r="C146" s="6"/>
      <c r="D146" s="6"/>
      <c r="E146" s="6"/>
      <c r="F146" s="6"/>
      <c r="G146" s="6"/>
      <c r="H146" s="6"/>
      <c r="I146" s="6"/>
    </row>
    <row r="147" spans="1:9" ht="16.5" customHeight="1">
      <c r="A147" s="6"/>
      <c r="B147" s="6"/>
      <c r="C147" s="6"/>
      <c r="D147" s="6"/>
      <c r="E147" s="6"/>
      <c r="F147" s="6"/>
      <c r="G147" s="6"/>
      <c r="H147" s="6"/>
      <c r="I147" s="6"/>
    </row>
    <row r="148" spans="1:9" ht="16.5" customHeight="1">
      <c r="A148" s="6"/>
      <c r="B148" s="6"/>
      <c r="C148" s="6"/>
      <c r="D148" s="6"/>
      <c r="E148" s="6"/>
      <c r="F148" s="6"/>
      <c r="G148" s="6"/>
      <c r="H148" s="6"/>
      <c r="I148" s="6"/>
    </row>
    <row r="149" spans="1:9" ht="16.5" customHeight="1">
      <c r="A149" s="6"/>
      <c r="B149" s="6"/>
      <c r="C149" s="6"/>
      <c r="D149" s="6"/>
      <c r="E149" s="6"/>
      <c r="F149" s="6"/>
      <c r="G149" s="6"/>
      <c r="H149" s="6"/>
      <c r="I149" s="6"/>
    </row>
    <row r="150" spans="1:9" ht="16.5" customHeight="1">
      <c r="A150" s="6"/>
      <c r="B150" s="6"/>
      <c r="C150" s="6"/>
      <c r="D150" s="6"/>
      <c r="E150" s="6"/>
      <c r="F150" s="6"/>
      <c r="G150" s="6"/>
      <c r="H150" s="6"/>
      <c r="I150" s="6"/>
    </row>
    <row r="151" spans="1:9" ht="16.5" customHeight="1">
      <c r="A151" s="6"/>
      <c r="B151" s="6"/>
      <c r="C151" s="6"/>
      <c r="D151" s="6"/>
      <c r="E151" s="6"/>
      <c r="F151" s="6"/>
      <c r="G151" s="6"/>
      <c r="H151" s="6"/>
      <c r="I151" s="6"/>
    </row>
    <row r="152" spans="1:9" ht="16.5" customHeight="1">
      <c r="A152" s="6"/>
      <c r="B152" s="6"/>
      <c r="C152" s="6"/>
      <c r="D152" s="6"/>
      <c r="E152" s="6"/>
      <c r="F152" s="6"/>
      <c r="G152" s="6"/>
      <c r="H152" s="6"/>
      <c r="I152" s="6"/>
    </row>
    <row r="153" spans="1:9" ht="16.5" customHeight="1">
      <c r="A153" s="6"/>
      <c r="B153" s="6"/>
      <c r="C153" s="6"/>
      <c r="D153" s="6"/>
      <c r="E153" s="6"/>
      <c r="F153" s="6"/>
      <c r="G153" s="6"/>
      <c r="H153" s="6"/>
      <c r="I153" s="6"/>
    </row>
    <row r="154" spans="1:9" ht="16.5" customHeight="1">
      <c r="A154" s="6"/>
      <c r="B154" s="6"/>
      <c r="C154" s="6"/>
      <c r="D154" s="6"/>
      <c r="E154" s="6"/>
      <c r="F154" s="6"/>
      <c r="G154" s="6"/>
      <c r="H154" s="6"/>
      <c r="I154" s="6"/>
    </row>
    <row r="155" spans="1:9" ht="16.5" customHeight="1">
      <c r="A155" s="6"/>
      <c r="B155" s="6"/>
      <c r="C155" s="6"/>
      <c r="D155" s="6"/>
      <c r="E155" s="6"/>
      <c r="F155" s="6"/>
      <c r="G155" s="6"/>
      <c r="H155" s="6"/>
      <c r="I155" s="6"/>
    </row>
    <row r="156" spans="1:9" ht="16.5" customHeight="1">
      <c r="A156" s="6"/>
      <c r="B156" s="6"/>
      <c r="C156" s="6"/>
      <c r="D156" s="6"/>
      <c r="E156" s="6"/>
      <c r="F156" s="6"/>
      <c r="G156" s="6"/>
      <c r="H156" s="6"/>
      <c r="I156" s="6"/>
    </row>
    <row r="157" spans="1:9" ht="16.5" customHeight="1">
      <c r="A157" s="6"/>
      <c r="B157" s="6"/>
      <c r="C157" s="6"/>
      <c r="D157" s="6"/>
      <c r="E157" s="6"/>
      <c r="F157" s="6"/>
      <c r="G157" s="6"/>
      <c r="H157" s="6"/>
      <c r="I157" s="6"/>
    </row>
    <row r="158" spans="1:9" ht="16.5" customHeight="1">
      <c r="A158" s="6"/>
      <c r="B158" s="6"/>
      <c r="C158" s="6"/>
      <c r="D158" s="6"/>
      <c r="E158" s="6"/>
      <c r="F158" s="6"/>
      <c r="G158" s="6"/>
      <c r="H158" s="6"/>
      <c r="I158" s="6"/>
    </row>
    <row r="159" spans="1:9" ht="16.5" customHeight="1">
      <c r="A159" s="6"/>
      <c r="B159" s="6"/>
      <c r="C159" s="6"/>
      <c r="D159" s="6"/>
      <c r="E159" s="6"/>
      <c r="F159" s="6"/>
      <c r="G159" s="6"/>
      <c r="H159" s="6"/>
      <c r="I159" s="6"/>
    </row>
    <row r="160" spans="1:9" ht="16.5" customHeight="1">
      <c r="A160" s="6"/>
      <c r="B160" s="6"/>
      <c r="C160" s="6"/>
      <c r="D160" s="6"/>
      <c r="E160" s="6"/>
      <c r="F160" s="6"/>
      <c r="G160" s="6"/>
      <c r="H160" s="6"/>
      <c r="I160" s="6"/>
    </row>
    <row r="161" spans="1:9" ht="16.5" customHeight="1">
      <c r="A161" s="6"/>
      <c r="B161" s="6"/>
      <c r="C161" s="6"/>
      <c r="D161" s="6"/>
      <c r="E161" s="6"/>
      <c r="F161" s="6"/>
      <c r="G161" s="6"/>
      <c r="H161" s="6"/>
      <c r="I161" s="6"/>
    </row>
    <row r="162" spans="1:9" ht="16.5" customHeight="1">
      <c r="A162" s="6"/>
      <c r="B162" s="6"/>
      <c r="C162" s="6"/>
      <c r="D162" s="6"/>
      <c r="E162" s="6"/>
      <c r="F162" s="6"/>
      <c r="G162" s="6"/>
      <c r="H162" s="6"/>
      <c r="I162" s="6"/>
    </row>
    <row r="163" spans="1:9" ht="16.5" customHeight="1">
      <c r="A163" s="6"/>
      <c r="B163" s="6"/>
      <c r="C163" s="6"/>
      <c r="D163" s="6"/>
      <c r="E163" s="6"/>
      <c r="F163" s="6"/>
      <c r="G163" s="6"/>
      <c r="H163" s="6"/>
      <c r="I163" s="6"/>
    </row>
    <row r="164" spans="1:9" ht="16.5" customHeight="1">
      <c r="A164" s="6"/>
      <c r="B164" s="6"/>
      <c r="C164" s="6"/>
      <c r="D164" s="6"/>
      <c r="E164" s="6"/>
      <c r="F164" s="6"/>
      <c r="G164" s="6"/>
      <c r="H164" s="6"/>
      <c r="I164" s="6"/>
    </row>
    <row r="165" spans="1:9" ht="16.5" customHeight="1">
      <c r="A165" s="6"/>
      <c r="B165" s="6"/>
      <c r="C165" s="6"/>
      <c r="D165" s="6"/>
      <c r="E165" s="6"/>
      <c r="F165" s="6"/>
      <c r="G165" s="6"/>
      <c r="H165" s="6"/>
      <c r="I165" s="6"/>
    </row>
    <row r="166" spans="1:9" ht="16.5" customHeight="1">
      <c r="A166" s="6"/>
      <c r="B166" s="6"/>
      <c r="C166" s="6"/>
      <c r="D166" s="6"/>
      <c r="E166" s="6"/>
      <c r="F166" s="6"/>
      <c r="G166" s="6"/>
      <c r="H166" s="6"/>
      <c r="I166" s="6"/>
    </row>
    <row r="167" spans="1:9" ht="16.5" customHeight="1">
      <c r="A167" s="6"/>
      <c r="B167" s="6"/>
      <c r="C167" s="6"/>
      <c r="D167" s="6"/>
      <c r="E167" s="6"/>
      <c r="F167" s="6"/>
      <c r="G167" s="6"/>
      <c r="H167" s="6"/>
      <c r="I167" s="6"/>
    </row>
    <row r="168" spans="1:9" ht="16.5" customHeight="1">
      <c r="A168" s="6"/>
      <c r="B168" s="6"/>
      <c r="C168" s="6"/>
      <c r="D168" s="6"/>
      <c r="E168" s="6"/>
      <c r="F168" s="6"/>
      <c r="G168" s="6"/>
      <c r="H168" s="6"/>
      <c r="I168" s="6"/>
    </row>
    <row r="169" spans="1:9" ht="16.5" customHeight="1">
      <c r="A169" s="6"/>
      <c r="B169" s="6"/>
      <c r="C169" s="6"/>
      <c r="D169" s="6"/>
      <c r="E169" s="6"/>
      <c r="F169" s="6"/>
      <c r="G169" s="6"/>
      <c r="H169" s="6"/>
      <c r="I169" s="6"/>
    </row>
    <row r="170" spans="1:9" ht="16.5" customHeight="1">
      <c r="A170" s="6"/>
      <c r="B170" s="6"/>
      <c r="C170" s="6"/>
      <c r="D170" s="6"/>
      <c r="E170" s="6"/>
      <c r="F170" s="6"/>
      <c r="G170" s="6"/>
      <c r="H170" s="6"/>
      <c r="I170" s="6"/>
    </row>
    <row r="171" spans="1:9" ht="16.5" customHeight="1">
      <c r="A171" s="6"/>
      <c r="B171" s="6"/>
      <c r="C171" s="6"/>
      <c r="D171" s="6"/>
      <c r="E171" s="6"/>
      <c r="F171" s="6"/>
      <c r="G171" s="6"/>
      <c r="H171" s="6"/>
      <c r="I171" s="6"/>
    </row>
    <row r="172" spans="1:9" ht="16.5" customHeight="1">
      <c r="A172" s="6"/>
      <c r="B172" s="6"/>
      <c r="C172" s="6"/>
      <c r="D172" s="6"/>
      <c r="E172" s="6"/>
      <c r="F172" s="6"/>
      <c r="G172" s="6"/>
      <c r="H172" s="6"/>
      <c r="I172" s="6"/>
    </row>
    <row r="173" spans="1:9" ht="16.5" customHeight="1">
      <c r="A173" s="6"/>
      <c r="B173" s="6"/>
      <c r="C173" s="6"/>
      <c r="D173" s="6"/>
      <c r="E173" s="6"/>
      <c r="F173" s="6"/>
      <c r="G173" s="6"/>
      <c r="H173" s="6"/>
      <c r="I173" s="6"/>
    </row>
    <row r="174" spans="1:9" ht="16.5" customHeight="1">
      <c r="A174" s="6"/>
      <c r="B174" s="6"/>
      <c r="C174" s="6"/>
      <c r="D174" s="6"/>
      <c r="E174" s="6"/>
      <c r="F174" s="6"/>
      <c r="G174" s="6"/>
      <c r="H174" s="6"/>
      <c r="I174" s="6"/>
    </row>
    <row r="175" spans="1:9" ht="16.5" customHeight="1">
      <c r="A175" s="6"/>
      <c r="B175" s="6"/>
      <c r="C175" s="6"/>
      <c r="D175" s="6"/>
      <c r="E175" s="6"/>
      <c r="F175" s="6"/>
      <c r="G175" s="6"/>
      <c r="H175" s="6"/>
      <c r="I175" s="6"/>
    </row>
    <row r="176" spans="1:9" ht="16.5" customHeight="1">
      <c r="A176" s="6"/>
      <c r="B176" s="6"/>
      <c r="C176" s="6"/>
      <c r="D176" s="6"/>
      <c r="E176" s="6"/>
      <c r="F176" s="6"/>
      <c r="G176" s="6"/>
      <c r="H176" s="6"/>
      <c r="I176" s="6"/>
    </row>
    <row r="177" spans="1:9" ht="16.5" customHeight="1">
      <c r="A177" s="6"/>
      <c r="B177" s="6"/>
      <c r="C177" s="6"/>
      <c r="D177" s="6"/>
      <c r="E177" s="6"/>
      <c r="F177" s="6"/>
      <c r="G177" s="6"/>
      <c r="H177" s="6"/>
      <c r="I177" s="6"/>
    </row>
    <row r="178" spans="1:9" ht="16.5" customHeight="1">
      <c r="A178" s="6"/>
      <c r="B178" s="6"/>
      <c r="C178" s="6"/>
      <c r="D178" s="6"/>
      <c r="E178" s="6"/>
      <c r="F178" s="6"/>
      <c r="G178" s="6"/>
      <c r="H178" s="6"/>
      <c r="I178" s="6"/>
    </row>
    <row r="179" spans="1:9" ht="16.5" customHeight="1">
      <c r="A179" s="6"/>
      <c r="B179" s="6"/>
      <c r="C179" s="6"/>
      <c r="D179" s="6"/>
      <c r="E179" s="6"/>
      <c r="F179" s="6"/>
      <c r="G179" s="6"/>
      <c r="H179" s="6"/>
      <c r="I179" s="6"/>
    </row>
    <row r="180" spans="1:9" ht="16.5" customHeight="1">
      <c r="A180" s="6"/>
      <c r="B180" s="6"/>
      <c r="C180" s="6"/>
      <c r="D180" s="6"/>
      <c r="E180" s="6"/>
      <c r="F180" s="6"/>
      <c r="G180" s="6"/>
      <c r="H180" s="6"/>
      <c r="I180" s="6"/>
    </row>
    <row r="181" spans="1:9" ht="16.5" customHeight="1">
      <c r="A181" s="6"/>
      <c r="B181" s="6"/>
      <c r="C181" s="6"/>
      <c r="D181" s="6"/>
      <c r="E181" s="6"/>
      <c r="F181" s="6"/>
      <c r="G181" s="6"/>
      <c r="H181" s="6"/>
      <c r="I181" s="6"/>
    </row>
    <row r="182" spans="1:9" ht="16.5" customHeight="1">
      <c r="A182" s="6"/>
      <c r="B182" s="6"/>
      <c r="C182" s="6"/>
      <c r="D182" s="6"/>
      <c r="E182" s="6"/>
      <c r="F182" s="6"/>
      <c r="G182" s="6"/>
      <c r="H182" s="6"/>
      <c r="I182" s="6"/>
    </row>
    <row r="183" spans="1:9" ht="16.5" customHeight="1">
      <c r="A183" s="6"/>
      <c r="B183" s="6"/>
      <c r="C183" s="6"/>
      <c r="D183" s="6"/>
      <c r="E183" s="6"/>
      <c r="F183" s="6"/>
      <c r="G183" s="6"/>
      <c r="H183" s="6"/>
      <c r="I183" s="6"/>
    </row>
    <row r="184" spans="1:9" ht="16.5" customHeight="1">
      <c r="A184" s="6"/>
      <c r="B184" s="6"/>
      <c r="C184" s="6"/>
      <c r="D184" s="6"/>
      <c r="E184" s="6"/>
      <c r="F184" s="6"/>
      <c r="G184" s="6"/>
      <c r="H184" s="6"/>
      <c r="I184" s="6"/>
    </row>
    <row r="185" spans="1:9" ht="16.5" customHeight="1">
      <c r="A185" s="6"/>
      <c r="B185" s="6"/>
      <c r="C185" s="6"/>
      <c r="D185" s="6"/>
      <c r="E185" s="6"/>
      <c r="F185" s="6"/>
      <c r="G185" s="6"/>
      <c r="H185" s="6"/>
      <c r="I185" s="6"/>
    </row>
    <row r="186" spans="1:9" ht="16.5" customHeight="1">
      <c r="A186" s="6"/>
      <c r="B186" s="6"/>
      <c r="C186" s="6"/>
      <c r="D186" s="6"/>
      <c r="E186" s="6"/>
      <c r="F186" s="6"/>
      <c r="G186" s="6"/>
      <c r="H186" s="6"/>
      <c r="I186" s="6"/>
    </row>
    <row r="187" spans="1:9" ht="16.5" customHeight="1">
      <c r="A187" s="6"/>
      <c r="B187" s="6"/>
      <c r="C187" s="6"/>
      <c r="D187" s="6"/>
      <c r="E187" s="6"/>
      <c r="F187" s="6"/>
      <c r="G187" s="6"/>
      <c r="H187" s="6"/>
      <c r="I187" s="6"/>
    </row>
    <row r="188" spans="1:9" ht="16.5" customHeight="1">
      <c r="A188" s="6"/>
      <c r="B188" s="6"/>
      <c r="C188" s="6"/>
      <c r="D188" s="6"/>
      <c r="E188" s="6"/>
      <c r="F188" s="6"/>
      <c r="G188" s="6"/>
      <c r="H188" s="6"/>
      <c r="I188" s="6"/>
    </row>
    <row r="189" spans="1:9" ht="16.5" customHeight="1">
      <c r="A189" s="6"/>
      <c r="B189" s="6"/>
      <c r="C189" s="6"/>
      <c r="D189" s="6"/>
      <c r="E189" s="6"/>
      <c r="F189" s="6"/>
      <c r="G189" s="6"/>
      <c r="H189" s="6"/>
      <c r="I189" s="6"/>
    </row>
    <row r="190" spans="1:9" ht="16.5" customHeight="1">
      <c r="A190" s="6"/>
      <c r="B190" s="6"/>
      <c r="C190" s="6"/>
      <c r="D190" s="6"/>
      <c r="E190" s="6"/>
      <c r="F190" s="6"/>
      <c r="G190" s="6"/>
      <c r="H190" s="6"/>
      <c r="I190" s="6"/>
    </row>
    <row r="191" spans="1:9" ht="16.5" customHeight="1">
      <c r="A191" s="6"/>
      <c r="B191" s="6"/>
      <c r="C191" s="6"/>
      <c r="D191" s="6"/>
      <c r="E191" s="6"/>
      <c r="F191" s="6"/>
      <c r="G191" s="6"/>
      <c r="H191" s="6"/>
      <c r="I191" s="6"/>
    </row>
    <row r="192" spans="1:9" ht="16.5" customHeight="1">
      <c r="A192" s="6"/>
      <c r="B192" s="6"/>
      <c r="C192" s="6"/>
      <c r="D192" s="6"/>
      <c r="E192" s="6"/>
      <c r="F192" s="6"/>
      <c r="G192" s="6"/>
      <c r="H192" s="6"/>
      <c r="I192" s="6"/>
    </row>
    <row r="193" spans="1:9" ht="16.5" customHeight="1">
      <c r="A193" s="6"/>
      <c r="B193" s="6"/>
      <c r="C193" s="6"/>
      <c r="D193" s="6"/>
      <c r="E193" s="6"/>
      <c r="F193" s="6"/>
      <c r="G193" s="6"/>
      <c r="H193" s="6"/>
      <c r="I193" s="6"/>
    </row>
    <row r="194" spans="1:9" ht="16.5" customHeight="1">
      <c r="A194" s="6"/>
      <c r="B194" s="6"/>
      <c r="C194" s="6"/>
      <c r="D194" s="6"/>
      <c r="E194" s="6"/>
      <c r="F194" s="6"/>
      <c r="G194" s="6"/>
      <c r="H194" s="6"/>
      <c r="I194" s="6"/>
    </row>
    <row r="195" spans="1:9" ht="16.5" customHeight="1">
      <c r="A195" s="6"/>
      <c r="B195" s="6"/>
      <c r="C195" s="6"/>
      <c r="D195" s="6"/>
      <c r="E195" s="6"/>
      <c r="F195" s="6"/>
      <c r="G195" s="6"/>
      <c r="H195" s="6"/>
      <c r="I195" s="6"/>
    </row>
    <row r="196" spans="1:9" ht="16.5" customHeight="1">
      <c r="A196" s="6"/>
      <c r="B196" s="6"/>
      <c r="C196" s="6"/>
      <c r="D196" s="6"/>
      <c r="E196" s="6"/>
      <c r="F196" s="6"/>
      <c r="G196" s="6"/>
      <c r="H196" s="6"/>
      <c r="I196" s="6"/>
    </row>
    <row r="197" spans="1:9" ht="16.5" customHeight="1">
      <c r="A197" s="6"/>
      <c r="B197" s="6"/>
      <c r="C197" s="6"/>
      <c r="D197" s="6"/>
      <c r="E197" s="6"/>
      <c r="F197" s="6"/>
      <c r="G197" s="6"/>
      <c r="H197" s="6"/>
    </row>
    <row r="198" spans="1:9" ht="16.5" customHeight="1"/>
    <row r="199" spans="1:9" ht="16.5" customHeight="1"/>
    <row r="200" spans="1:9" ht="16.5" customHeight="1"/>
    <row r="201" spans="1:9" ht="16.5" customHeight="1"/>
    <row r="202" spans="1:9" ht="16.5" customHeight="1"/>
    <row r="203" spans="1:9" ht="16.5" customHeight="1"/>
    <row r="204" spans="1:9" ht="16.5" customHeight="1"/>
    <row r="205" spans="1:9" ht="16.5" customHeight="1"/>
    <row r="206" spans="1:9" ht="16.5" customHeight="1"/>
    <row r="207" spans="1:9" ht="16.5" customHeight="1"/>
    <row r="208" spans="1:9"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sheetData>
  <mergeCells count="6">
    <mergeCell ref="A31:L48"/>
    <mergeCell ref="A50:L75"/>
    <mergeCell ref="A1:I1"/>
    <mergeCell ref="A3:I3"/>
    <mergeCell ref="A6:J9"/>
    <mergeCell ref="A12:XFD29"/>
  </mergeCells>
  <pageMargins left="1.17" right="0.7" top="0.5600000000000000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H24"/>
  <sheetViews>
    <sheetView zoomScaleNormal="100" workbookViewId="0">
      <selection activeCell="I6" sqref="I6"/>
    </sheetView>
  </sheetViews>
  <sheetFormatPr defaultRowHeight="12.75"/>
  <cols>
    <col min="1" max="1" width="4.28515625" customWidth="1"/>
    <col min="2" max="2" width="32.7109375" customWidth="1"/>
    <col min="3" max="3" width="8.28515625" customWidth="1"/>
    <col min="4" max="4" width="14" bestFit="1" customWidth="1"/>
    <col min="5" max="5" width="15.140625" customWidth="1"/>
    <col min="6" max="6" width="6.5703125" customWidth="1"/>
    <col min="7" max="7" width="14.140625" customWidth="1"/>
    <col min="8" max="8" width="10" customWidth="1"/>
  </cols>
  <sheetData>
    <row r="1" spans="1:8" ht="50.45" customHeight="1">
      <c r="A1" s="189" t="s">
        <v>14</v>
      </c>
      <c r="B1" s="189"/>
      <c r="C1" s="189"/>
      <c r="D1" s="189"/>
      <c r="E1" s="189"/>
      <c r="F1" s="189"/>
      <c r="G1" s="189"/>
      <c r="H1" s="189"/>
    </row>
    <row r="2" spans="1:8" ht="37.9" customHeight="1">
      <c r="A2" s="190" t="s">
        <v>211</v>
      </c>
      <c r="B2" s="190"/>
      <c r="C2" s="190"/>
      <c r="D2" s="190"/>
      <c r="E2" s="190"/>
      <c r="F2" s="190"/>
      <c r="G2" s="190"/>
      <c r="H2" s="190"/>
    </row>
    <row r="3" spans="1:8" ht="28.5" customHeight="1">
      <c r="A3" s="190" t="s">
        <v>210</v>
      </c>
      <c r="B3" s="190"/>
      <c r="C3" s="190"/>
      <c r="D3" s="190"/>
      <c r="E3" s="190"/>
      <c r="F3" s="190"/>
      <c r="G3" s="190"/>
      <c r="H3" s="190"/>
    </row>
    <row r="4" spans="1:8" ht="16.5" customHeight="1">
      <c r="A4" s="97"/>
      <c r="B4" s="198" t="s">
        <v>15</v>
      </c>
      <c r="C4" s="191" t="s">
        <v>16</v>
      </c>
      <c r="D4" s="193" t="s">
        <v>212</v>
      </c>
      <c r="E4" s="194"/>
      <c r="F4" s="195"/>
      <c r="G4" s="196" t="s">
        <v>215</v>
      </c>
      <c r="H4" s="191" t="s">
        <v>19</v>
      </c>
    </row>
    <row r="5" spans="1:8" ht="27" customHeight="1">
      <c r="A5" s="98" t="s">
        <v>0</v>
      </c>
      <c r="B5" s="199"/>
      <c r="C5" s="192"/>
      <c r="D5" s="100" t="s">
        <v>17</v>
      </c>
      <c r="E5" s="100" t="s">
        <v>18</v>
      </c>
      <c r="F5" s="101" t="s">
        <v>1</v>
      </c>
      <c r="G5" s="197"/>
      <c r="H5" s="192"/>
    </row>
    <row r="6" spans="1:8" ht="38.25" customHeight="1">
      <c r="A6" s="102">
        <v>1</v>
      </c>
      <c r="B6" s="185" t="s">
        <v>20</v>
      </c>
      <c r="C6" s="102" t="s">
        <v>21</v>
      </c>
      <c r="D6" s="170">
        <v>219726928</v>
      </c>
      <c r="E6" s="170">
        <v>164890302</v>
      </c>
      <c r="F6" s="103">
        <v>75</v>
      </c>
      <c r="G6" s="170">
        <v>120674951</v>
      </c>
      <c r="H6" s="171">
        <v>136.6</v>
      </c>
    </row>
    <row r="7" spans="1:8" ht="12.75" hidden="1" customHeight="1">
      <c r="A7" s="98"/>
      <c r="B7" s="186"/>
      <c r="C7" s="99" t="s">
        <v>22</v>
      </c>
      <c r="D7" s="106"/>
      <c r="E7" s="106"/>
      <c r="F7" s="105"/>
      <c r="G7" s="106"/>
      <c r="H7" s="105"/>
    </row>
    <row r="8" spans="1:8" ht="21.75" customHeight="1">
      <c r="A8" s="104">
        <v>2</v>
      </c>
      <c r="B8" s="187" t="s">
        <v>23</v>
      </c>
      <c r="C8" s="97"/>
      <c r="D8" s="202">
        <v>196628888</v>
      </c>
      <c r="E8" s="202">
        <v>146774268</v>
      </c>
      <c r="F8" s="204">
        <v>74.599999999999994</v>
      </c>
      <c r="G8" s="202">
        <v>131883105</v>
      </c>
      <c r="H8" s="200">
        <v>111.3</v>
      </c>
    </row>
    <row r="9" spans="1:8" ht="15" customHeight="1">
      <c r="A9" s="98"/>
      <c r="B9" s="188"/>
      <c r="C9" s="98" t="s">
        <v>2</v>
      </c>
      <c r="D9" s="203"/>
      <c r="E9" s="203"/>
      <c r="F9" s="205"/>
      <c r="G9" s="203"/>
      <c r="H9" s="201"/>
    </row>
    <row r="10" spans="1:8" ht="21.75" customHeight="1">
      <c r="A10" s="104">
        <v>3</v>
      </c>
      <c r="B10" s="136" t="s">
        <v>24</v>
      </c>
      <c r="C10" s="100" t="s">
        <v>26</v>
      </c>
      <c r="D10" s="168"/>
      <c r="E10" s="167">
        <v>2400</v>
      </c>
      <c r="F10" s="168"/>
      <c r="G10" s="167">
        <v>2275</v>
      </c>
      <c r="H10" s="169">
        <v>105.5</v>
      </c>
    </row>
    <row r="11" spans="1:8" ht="15">
      <c r="A11" s="98"/>
      <c r="B11" s="137" t="s">
        <v>25</v>
      </c>
      <c r="C11" s="98" t="s">
        <v>2</v>
      </c>
      <c r="D11" s="168"/>
      <c r="E11" s="167">
        <v>2250</v>
      </c>
      <c r="F11" s="168"/>
      <c r="G11" s="167">
        <v>2121</v>
      </c>
      <c r="H11" s="169">
        <v>106.1</v>
      </c>
    </row>
    <row r="12" spans="1:8" ht="25.15" customHeight="1">
      <c r="A12" s="100">
        <v>4</v>
      </c>
      <c r="B12" s="108" t="s">
        <v>27</v>
      </c>
      <c r="C12" s="138" t="s">
        <v>28</v>
      </c>
      <c r="D12" s="107"/>
      <c r="E12" s="109">
        <v>65233</v>
      </c>
      <c r="F12" s="107"/>
      <c r="G12" s="109">
        <v>62179.7</v>
      </c>
      <c r="H12" s="109">
        <v>104.9</v>
      </c>
    </row>
    <row r="13" spans="1:8" ht="29.25" customHeight="1">
      <c r="A13" s="104">
        <v>5</v>
      </c>
      <c r="B13" s="136" t="s">
        <v>32</v>
      </c>
      <c r="C13" s="207" t="s">
        <v>28</v>
      </c>
      <c r="D13" s="110"/>
      <c r="E13" s="110"/>
      <c r="F13" s="111"/>
      <c r="G13" s="110"/>
      <c r="H13" s="110"/>
    </row>
    <row r="14" spans="1:8" ht="19.149999999999999" customHeight="1">
      <c r="A14" s="105"/>
      <c r="B14" s="139" t="s">
        <v>29</v>
      </c>
      <c r="C14" s="208"/>
      <c r="D14" s="170">
        <v>36440</v>
      </c>
      <c r="E14" s="170">
        <v>36810</v>
      </c>
      <c r="F14" s="103">
        <v>101</v>
      </c>
      <c r="G14" s="170">
        <v>26229</v>
      </c>
      <c r="H14" s="171">
        <v>140.30000000000001</v>
      </c>
    </row>
    <row r="15" spans="1:8" ht="20.25" customHeight="1">
      <c r="A15" s="112"/>
      <c r="B15" s="140" t="s">
        <v>30</v>
      </c>
      <c r="C15" s="113" t="s">
        <v>2</v>
      </c>
      <c r="D15" s="170">
        <v>48578</v>
      </c>
      <c r="E15" s="170">
        <v>26238</v>
      </c>
      <c r="F15" s="103">
        <v>54</v>
      </c>
      <c r="G15" s="170">
        <v>34842</v>
      </c>
      <c r="H15" s="171">
        <v>75.3</v>
      </c>
    </row>
    <row r="16" spans="1:8" ht="24.75" customHeight="1">
      <c r="A16" s="114"/>
      <c r="B16" s="139" t="s">
        <v>31</v>
      </c>
      <c r="C16" s="153" t="s">
        <v>38</v>
      </c>
      <c r="D16" s="170">
        <v>5117</v>
      </c>
      <c r="E16" s="170">
        <v>3474</v>
      </c>
      <c r="F16" s="103">
        <v>67.900000000000006</v>
      </c>
      <c r="G16" s="170">
        <v>3391</v>
      </c>
      <c r="H16" s="171">
        <v>102.4</v>
      </c>
    </row>
    <row r="17" spans="1:8" ht="26.25" customHeight="1">
      <c r="A17" s="115">
        <v>6</v>
      </c>
      <c r="B17" s="116" t="s">
        <v>33</v>
      </c>
      <c r="C17" s="142" t="s">
        <v>28</v>
      </c>
      <c r="D17" s="117">
        <v>12000000</v>
      </c>
      <c r="E17" s="117">
        <v>25796618</v>
      </c>
      <c r="F17" s="103">
        <v>215</v>
      </c>
      <c r="G17" s="117">
        <v>25092788</v>
      </c>
      <c r="H17" s="118">
        <v>102.8</v>
      </c>
    </row>
    <row r="18" spans="1:8" ht="26.25" customHeight="1">
      <c r="A18" s="99">
        <v>7</v>
      </c>
      <c r="B18" s="139" t="s">
        <v>34</v>
      </c>
      <c r="C18" s="138" t="s">
        <v>28</v>
      </c>
      <c r="D18" s="119">
        <v>29734960</v>
      </c>
      <c r="E18" s="119">
        <v>9176968</v>
      </c>
      <c r="F18" s="103">
        <v>30.9</v>
      </c>
      <c r="G18" s="119">
        <v>10035170</v>
      </c>
      <c r="H18" s="118">
        <v>91.4</v>
      </c>
    </row>
    <row r="19" spans="1:8" ht="26.25" customHeight="1">
      <c r="A19" s="100">
        <v>8</v>
      </c>
      <c r="B19" s="141" t="s">
        <v>35</v>
      </c>
      <c r="C19" s="100" t="s">
        <v>3</v>
      </c>
      <c r="D19" s="120"/>
      <c r="E19" s="121">
        <v>17.100000000000001</v>
      </c>
      <c r="F19" s="122"/>
      <c r="G19" s="121">
        <v>2.2000000000000002</v>
      </c>
      <c r="H19" s="171">
        <v>777.3</v>
      </c>
    </row>
    <row r="20" spans="1:8" ht="24.75" customHeight="1">
      <c r="A20" s="99">
        <v>9</v>
      </c>
      <c r="B20" s="139" t="s">
        <v>36</v>
      </c>
      <c r="C20" s="138" t="s">
        <v>28</v>
      </c>
      <c r="D20" s="123"/>
      <c r="E20" s="124">
        <v>36280835</v>
      </c>
      <c r="F20" s="125"/>
      <c r="G20" s="126">
        <v>30704512</v>
      </c>
      <c r="H20" s="109">
        <v>118.2</v>
      </c>
    </row>
    <row r="21" spans="1:8" ht="28.15" customHeight="1">
      <c r="A21" s="100">
        <v>10</v>
      </c>
      <c r="B21" s="116" t="s">
        <v>37</v>
      </c>
      <c r="C21" s="138" t="s">
        <v>28</v>
      </c>
      <c r="D21" s="127"/>
      <c r="E21" s="128">
        <v>2519.5</v>
      </c>
      <c r="F21" s="128"/>
      <c r="G21" s="164">
        <v>2249.4</v>
      </c>
      <c r="H21" s="171">
        <v>112</v>
      </c>
    </row>
    <row r="22" spans="1:8" ht="21.75" customHeight="1">
      <c r="A22" s="129"/>
      <c r="B22" s="129"/>
      <c r="C22" s="129"/>
      <c r="D22" s="129"/>
      <c r="E22" s="129"/>
      <c r="F22" s="129"/>
      <c r="G22" s="129"/>
      <c r="H22" s="129"/>
    </row>
    <row r="23" spans="1:8" ht="27.75" customHeight="1">
      <c r="A23" s="206" t="s">
        <v>39</v>
      </c>
      <c r="B23" s="206"/>
      <c r="C23" s="206"/>
      <c r="D23" s="206"/>
      <c r="E23" s="143"/>
      <c r="F23" s="143"/>
      <c r="G23" s="143" t="s">
        <v>42</v>
      </c>
    </row>
    <row r="24" spans="1:8" ht="25.5" customHeight="1">
      <c r="A24" s="206" t="s">
        <v>40</v>
      </c>
      <c r="B24" s="206"/>
      <c r="C24" s="206"/>
      <c r="D24" s="206"/>
      <c r="E24" s="143"/>
      <c r="F24" s="143"/>
      <c r="G24" s="143" t="s">
        <v>41</v>
      </c>
    </row>
  </sheetData>
  <mergeCells count="18">
    <mergeCell ref="A23:D23"/>
    <mergeCell ref="A24:D24"/>
    <mergeCell ref="C13:C14"/>
    <mergeCell ref="D8:D9"/>
    <mergeCell ref="E8:E9"/>
    <mergeCell ref="B6:B7"/>
    <mergeCell ref="B8:B9"/>
    <mergeCell ref="A1:H1"/>
    <mergeCell ref="A2:H2"/>
    <mergeCell ref="A3:H3"/>
    <mergeCell ref="C4:C5"/>
    <mergeCell ref="D4:F4"/>
    <mergeCell ref="G4:G5"/>
    <mergeCell ref="H4:H5"/>
    <mergeCell ref="B4:B5"/>
    <mergeCell ref="H8:H9"/>
    <mergeCell ref="G8:G9"/>
    <mergeCell ref="F8:F9"/>
  </mergeCells>
  <pageMargins left="0.68" right="0.24" top="1" bottom="0.48" header="1.26" footer="0.5"/>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dimension ref="A2:S32"/>
  <sheetViews>
    <sheetView zoomScaleNormal="100" workbookViewId="0">
      <selection activeCell="J29" sqref="J29"/>
    </sheetView>
  </sheetViews>
  <sheetFormatPr defaultRowHeight="12.75"/>
  <cols>
    <col min="6" max="6" width="10.5703125" customWidth="1"/>
    <col min="8" max="8" width="18.5703125" bestFit="1" customWidth="1"/>
    <col min="9" max="9" width="10.42578125" customWidth="1"/>
  </cols>
  <sheetData>
    <row r="2" spans="1:10" s="2" customFormat="1" ht="39" customHeight="1">
      <c r="A2" s="213" t="s">
        <v>179</v>
      </c>
      <c r="B2" s="214"/>
      <c r="C2" s="214"/>
      <c r="D2" s="214"/>
      <c r="E2" s="214"/>
      <c r="F2" s="214"/>
      <c r="G2" s="214"/>
      <c r="H2" s="214"/>
      <c r="I2" s="214"/>
    </row>
    <row r="3" spans="1:10" ht="21.75" customHeight="1">
      <c r="A3" s="215"/>
      <c r="B3" s="215"/>
      <c r="C3" s="215"/>
      <c r="D3" s="215"/>
      <c r="E3" s="215"/>
      <c r="F3" s="215"/>
      <c r="G3" s="215"/>
      <c r="H3" s="215"/>
      <c r="I3" s="215"/>
    </row>
    <row r="4" spans="1:10" ht="25.5" customHeight="1">
      <c r="A4" s="210" t="s">
        <v>180</v>
      </c>
      <c r="B4" s="210"/>
      <c r="C4" s="210"/>
      <c r="D4" s="210"/>
      <c r="E4" s="210"/>
      <c r="F4" s="210"/>
      <c r="G4" s="210"/>
      <c r="H4" s="210"/>
      <c r="I4" s="210"/>
      <c r="J4" s="210"/>
    </row>
    <row r="5" spans="1:10" ht="24.75" customHeight="1">
      <c r="A5" s="220" t="s">
        <v>181</v>
      </c>
      <c r="B5" s="221"/>
      <c r="C5" s="221"/>
      <c r="D5" s="221"/>
      <c r="E5" s="221"/>
      <c r="F5" s="221"/>
      <c r="G5" s="221"/>
      <c r="H5" s="221"/>
      <c r="I5" s="221"/>
      <c r="J5" s="221"/>
    </row>
    <row r="6" spans="1:10" ht="24.75" customHeight="1">
      <c r="A6" s="221"/>
      <c r="B6" s="221"/>
      <c r="C6" s="221"/>
      <c r="D6" s="221"/>
      <c r="E6" s="221"/>
      <c r="F6" s="221"/>
      <c r="G6" s="221"/>
      <c r="H6" s="221"/>
      <c r="I6" s="221"/>
      <c r="J6" s="221"/>
    </row>
    <row r="7" spans="1:10" ht="24.75" customHeight="1">
      <c r="A7" s="221"/>
      <c r="B7" s="221"/>
      <c r="C7" s="221"/>
      <c r="D7" s="221"/>
      <c r="E7" s="221"/>
      <c r="F7" s="221"/>
      <c r="G7" s="221"/>
      <c r="H7" s="221"/>
      <c r="I7" s="221"/>
      <c r="J7" s="221"/>
    </row>
    <row r="8" spans="1:10" ht="24.75" customHeight="1">
      <c r="A8" s="221"/>
      <c r="B8" s="221"/>
      <c r="C8" s="221"/>
      <c r="D8" s="221"/>
      <c r="E8" s="221"/>
      <c r="F8" s="221"/>
      <c r="G8" s="221"/>
      <c r="H8" s="221"/>
      <c r="I8" s="221"/>
      <c r="J8" s="221"/>
    </row>
    <row r="9" spans="1:10" ht="21" hidden="1" customHeight="1">
      <c r="A9" s="221"/>
      <c r="B9" s="221"/>
      <c r="C9" s="221"/>
      <c r="D9" s="221"/>
      <c r="E9" s="221"/>
      <c r="F9" s="221"/>
      <c r="G9" s="221"/>
      <c r="H9" s="221"/>
      <c r="I9" s="221"/>
      <c r="J9" s="221"/>
    </row>
    <row r="10" spans="1:10" ht="18" customHeight="1">
      <c r="A10" s="132" t="s">
        <v>43</v>
      </c>
      <c r="B10" s="90"/>
      <c r="C10" s="90"/>
      <c r="D10" s="90"/>
      <c r="E10" s="90"/>
      <c r="F10" s="90"/>
      <c r="G10" s="90"/>
      <c r="H10" s="90"/>
      <c r="I10" s="89"/>
    </row>
    <row r="11" spans="1:10" s="2" customFormat="1" ht="24" customHeight="1">
      <c r="A11" s="209" t="s">
        <v>182</v>
      </c>
      <c r="B11" s="209"/>
      <c r="C11" s="209"/>
      <c r="D11" s="209"/>
      <c r="E11" s="209"/>
      <c r="F11" s="209"/>
      <c r="G11" s="209"/>
      <c r="H11" s="209"/>
      <c r="I11" s="209"/>
      <c r="J11" s="209"/>
    </row>
    <row r="12" spans="1:10" ht="24" customHeight="1">
      <c r="A12" s="209" t="s">
        <v>183</v>
      </c>
      <c r="B12" s="209"/>
      <c r="C12" s="209"/>
      <c r="D12" s="209"/>
      <c r="E12" s="209"/>
      <c r="F12" s="209"/>
      <c r="G12" s="209"/>
      <c r="H12" s="209"/>
      <c r="I12" s="209"/>
      <c r="J12" s="209"/>
    </row>
    <row r="13" spans="1:10" ht="24" customHeight="1">
      <c r="A13" s="209" t="s">
        <v>184</v>
      </c>
      <c r="B13" s="209"/>
      <c r="C13" s="209"/>
      <c r="D13" s="209"/>
      <c r="E13" s="209"/>
      <c r="F13" s="209"/>
      <c r="G13" s="209"/>
      <c r="H13" s="209"/>
      <c r="I13" s="209"/>
      <c r="J13" s="209"/>
    </row>
    <row r="14" spans="1:10" ht="24" customHeight="1">
      <c r="A14" s="209" t="s">
        <v>185</v>
      </c>
      <c r="B14" s="209"/>
      <c r="C14" s="209"/>
      <c r="D14" s="209"/>
      <c r="E14" s="209"/>
      <c r="F14" s="209"/>
      <c r="G14" s="209"/>
      <c r="H14" s="209"/>
      <c r="I14" s="209"/>
      <c r="J14" s="209"/>
    </row>
    <row r="15" spans="1:10" ht="24" customHeight="1">
      <c r="A15" s="209" t="s">
        <v>186</v>
      </c>
      <c r="B15" s="209"/>
      <c r="C15" s="209"/>
      <c r="D15" s="209"/>
      <c r="E15" s="209"/>
      <c r="F15" s="209"/>
      <c r="G15" s="209"/>
      <c r="H15" s="209"/>
      <c r="I15" s="209"/>
      <c r="J15" s="209"/>
    </row>
    <row r="16" spans="1:10" ht="21" customHeight="1">
      <c r="A16" s="209" t="s">
        <v>187</v>
      </c>
      <c r="B16" s="209"/>
      <c r="C16" s="209"/>
      <c r="D16" s="209"/>
      <c r="E16" s="209"/>
      <c r="F16" s="209"/>
      <c r="G16" s="209"/>
      <c r="H16" s="209"/>
      <c r="I16" s="209"/>
      <c r="J16" s="209"/>
    </row>
    <row r="17" spans="1:19" ht="9" hidden="1" customHeight="1">
      <c r="A17" s="172"/>
      <c r="B17" s="172"/>
      <c r="C17" s="172"/>
      <c r="D17" s="172"/>
      <c r="E17" s="172"/>
      <c r="F17" s="172"/>
      <c r="G17" s="172"/>
      <c r="H17" s="172"/>
      <c r="I17" s="172"/>
      <c r="K17" s="144"/>
      <c r="L17" s="144"/>
      <c r="M17" s="144"/>
      <c r="N17" s="144"/>
      <c r="O17" s="144"/>
      <c r="P17" s="144"/>
      <c r="Q17" s="144"/>
      <c r="R17" s="144"/>
      <c r="S17" s="144"/>
    </row>
    <row r="18" spans="1:19" ht="42" customHeight="1">
      <c r="A18" s="218" t="s">
        <v>50</v>
      </c>
      <c r="B18" s="219"/>
      <c r="C18" s="219"/>
      <c r="D18" s="219"/>
      <c r="E18" s="219"/>
      <c r="F18" s="219"/>
      <c r="G18" s="219"/>
      <c r="H18" s="219"/>
      <c r="I18" s="219"/>
      <c r="J18" s="219"/>
    </row>
    <row r="19" spans="1:19" ht="27.75" customHeight="1">
      <c r="A19" s="96" t="s">
        <v>44</v>
      </c>
      <c r="B19" s="93"/>
      <c r="C19" s="93"/>
      <c r="D19" s="93"/>
      <c r="E19" s="93"/>
      <c r="F19" s="93"/>
      <c r="G19" s="91" t="s">
        <v>4</v>
      </c>
      <c r="H19" s="92" t="s">
        <v>188</v>
      </c>
      <c r="I19" s="93"/>
      <c r="J19" s="2"/>
      <c r="K19" s="2"/>
    </row>
    <row r="20" spans="1:19" ht="27.75" customHeight="1">
      <c r="A20" s="96" t="s">
        <v>45</v>
      </c>
      <c r="B20" s="93"/>
      <c r="C20" s="93"/>
      <c r="D20" s="93"/>
      <c r="E20" s="93"/>
      <c r="F20" s="93"/>
      <c r="G20" s="91" t="s">
        <v>4</v>
      </c>
      <c r="H20" s="94" t="s">
        <v>189</v>
      </c>
      <c r="I20" s="93"/>
      <c r="J20" s="2"/>
      <c r="K20" s="2"/>
    </row>
    <row r="21" spans="1:19" ht="25.5" customHeight="1">
      <c r="A21" s="96" t="s">
        <v>46</v>
      </c>
      <c r="B21" s="93"/>
      <c r="C21" s="93"/>
      <c r="D21" s="93"/>
      <c r="E21" s="93"/>
      <c r="F21" s="93"/>
      <c r="G21" s="91" t="s">
        <v>4</v>
      </c>
      <c r="H21" s="95">
        <v>0.17100000000000001</v>
      </c>
      <c r="I21" s="93"/>
      <c r="J21" s="2"/>
      <c r="K21" s="2"/>
    </row>
    <row r="22" spans="1:19" ht="25.5" customHeight="1">
      <c r="A22" s="216" t="s">
        <v>190</v>
      </c>
      <c r="B22" s="216"/>
      <c r="C22" s="216"/>
      <c r="D22" s="216"/>
      <c r="E22" s="216"/>
      <c r="F22" s="216"/>
      <c r="G22" s="216"/>
      <c r="H22" s="216"/>
      <c r="I22" s="216"/>
    </row>
    <row r="23" spans="1:19" ht="22.5" customHeight="1">
      <c r="A23" s="217" t="s">
        <v>191</v>
      </c>
      <c r="B23" s="217"/>
      <c r="C23" s="217"/>
      <c r="D23" s="217"/>
      <c r="E23" s="217"/>
      <c r="F23" s="217"/>
      <c r="G23" s="217"/>
      <c r="H23" s="217"/>
      <c r="I23" s="217"/>
    </row>
    <row r="24" spans="1:19" ht="20.25" customHeight="1">
      <c r="A24" s="96" t="s">
        <v>172</v>
      </c>
      <c r="B24" s="96"/>
      <c r="C24" s="96"/>
      <c r="D24" s="96"/>
      <c r="E24" s="96" t="s">
        <v>192</v>
      </c>
      <c r="F24" s="174">
        <v>2519.5</v>
      </c>
      <c r="G24" s="211" t="s">
        <v>193</v>
      </c>
      <c r="H24" s="211"/>
      <c r="I24" s="173"/>
    </row>
    <row r="25" spans="1:19" ht="21" customHeight="1">
      <c r="A25" s="96" t="s">
        <v>195</v>
      </c>
      <c r="B25" s="96"/>
      <c r="C25" s="96"/>
      <c r="D25" s="96"/>
      <c r="E25" s="96"/>
      <c r="F25" s="96"/>
      <c r="G25" s="96"/>
      <c r="H25" s="96"/>
      <c r="I25" s="96"/>
    </row>
    <row r="26" spans="1:19" ht="25.5" customHeight="1">
      <c r="A26" s="96" t="s">
        <v>194</v>
      </c>
      <c r="B26" s="96"/>
      <c r="C26" s="96"/>
      <c r="D26" s="96"/>
      <c r="E26" s="96"/>
      <c r="F26" s="96"/>
      <c r="G26" s="96"/>
      <c r="H26" s="96"/>
      <c r="I26" s="96"/>
    </row>
    <row r="27" spans="1:19" ht="25.5" customHeight="1">
      <c r="A27" s="96" t="s">
        <v>196</v>
      </c>
      <c r="B27" s="96"/>
      <c r="C27" s="96"/>
      <c r="D27" s="96"/>
      <c r="E27" s="96"/>
      <c r="F27" s="96"/>
      <c r="G27" s="96"/>
      <c r="H27" s="96"/>
      <c r="I27" s="96"/>
    </row>
    <row r="28" spans="1:19" ht="25.5" customHeight="1">
      <c r="A28" s="96" t="s">
        <v>47</v>
      </c>
      <c r="B28" s="93"/>
      <c r="C28" s="93"/>
      <c r="D28" s="93"/>
      <c r="E28" s="93"/>
      <c r="F28" s="93"/>
      <c r="G28" s="91"/>
      <c r="H28" s="95"/>
      <c r="I28" s="93"/>
    </row>
    <row r="29" spans="1:19" ht="25.5" customHeight="1">
      <c r="A29" s="216" t="s">
        <v>197</v>
      </c>
      <c r="B29" s="216"/>
      <c r="C29" s="216"/>
      <c r="D29" s="216"/>
      <c r="E29" s="216"/>
      <c r="F29" s="216"/>
      <c r="G29" s="216"/>
      <c r="H29" s="216"/>
      <c r="I29" s="216"/>
    </row>
    <row r="30" spans="1:19" ht="21" customHeight="1">
      <c r="A30" s="216" t="s">
        <v>198</v>
      </c>
      <c r="B30" s="216"/>
      <c r="C30" s="216"/>
      <c r="D30" s="216"/>
      <c r="E30" s="216"/>
      <c r="F30" s="216"/>
      <c r="G30" s="216"/>
      <c r="H30" s="216"/>
      <c r="I30" s="216"/>
    </row>
    <row r="31" spans="1:19" ht="24.75" customHeight="1">
      <c r="A31" s="212" t="s">
        <v>48</v>
      </c>
      <c r="B31" s="212"/>
      <c r="C31" s="212"/>
      <c r="D31" s="212"/>
      <c r="E31" s="212"/>
      <c r="F31" s="212"/>
      <c r="G31" s="212"/>
      <c r="H31" s="212"/>
      <c r="I31" s="212"/>
    </row>
    <row r="32" spans="1:19" ht="16.5">
      <c r="A32" s="135" t="s">
        <v>49</v>
      </c>
      <c r="B32" s="135"/>
      <c r="C32" s="135"/>
      <c r="D32" s="135"/>
      <c r="E32" s="135"/>
      <c r="F32" s="135"/>
      <c r="G32" s="135"/>
      <c r="H32" s="135"/>
      <c r="I32" s="135"/>
    </row>
  </sheetData>
  <mergeCells count="17">
    <mergeCell ref="A2:I2"/>
    <mergeCell ref="A3:I3"/>
    <mergeCell ref="A22:I22"/>
    <mergeCell ref="A23:I23"/>
    <mergeCell ref="A30:I30"/>
    <mergeCell ref="A18:J18"/>
    <mergeCell ref="A29:I29"/>
    <mergeCell ref="A5:J9"/>
    <mergeCell ref="A11:J11"/>
    <mergeCell ref="A12:J12"/>
    <mergeCell ref="A13:J13"/>
    <mergeCell ref="A14:J14"/>
    <mergeCell ref="A15:J15"/>
    <mergeCell ref="A16:J16"/>
    <mergeCell ref="A4:J4"/>
    <mergeCell ref="G24:H24"/>
    <mergeCell ref="A31:I31"/>
  </mergeCells>
  <pageMargins left="0.89" right="0.2" top="0.31" bottom="0.24" header="0.28999999999999998" footer="0.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sheetPr>
    <pageSetUpPr fitToPage="1"/>
  </sheetPr>
  <dimension ref="A3:K34"/>
  <sheetViews>
    <sheetView topLeftCell="A16" zoomScaleNormal="100" workbookViewId="0">
      <selection activeCell="C9" sqref="C9"/>
    </sheetView>
  </sheetViews>
  <sheetFormatPr defaultColWidth="8.85546875" defaultRowHeight="12.75"/>
  <cols>
    <col min="1" max="1" width="39.7109375" style="2" customWidth="1"/>
    <col min="2" max="2" width="13.140625" style="2" customWidth="1"/>
    <col min="3" max="3" width="13.5703125" style="37" customWidth="1"/>
    <col min="4" max="4" width="13.7109375" style="37" customWidth="1"/>
    <col min="5" max="16384" width="8.85546875" style="2"/>
  </cols>
  <sheetData>
    <row r="3" spans="1:11" ht="35.25" customHeight="1">
      <c r="A3" s="222" t="s">
        <v>199</v>
      </c>
      <c r="B3" s="223"/>
      <c r="C3" s="223"/>
      <c r="D3" s="223"/>
      <c r="E3" s="133"/>
      <c r="F3" s="133"/>
      <c r="G3" s="133"/>
      <c r="H3" s="133"/>
      <c r="I3" s="133"/>
      <c r="J3" s="133"/>
      <c r="K3" s="133"/>
    </row>
    <row r="4" spans="1:11" ht="12.75" customHeight="1">
      <c r="A4" s="224"/>
      <c r="B4" s="224"/>
      <c r="C4" s="224"/>
      <c r="D4" s="224"/>
    </row>
    <row r="5" spans="1:11" ht="10.5" customHeight="1">
      <c r="A5" s="27"/>
      <c r="B5" s="27"/>
      <c r="C5" s="27"/>
      <c r="D5" s="27" t="s">
        <v>74</v>
      </c>
    </row>
    <row r="6" spans="1:11" ht="10.5" customHeight="1">
      <c r="A6" s="26"/>
      <c r="B6" s="26"/>
      <c r="C6" s="26"/>
      <c r="D6" s="26"/>
    </row>
    <row r="7" spans="1:11" ht="15.75" customHeight="1">
      <c r="A7" s="225" t="s">
        <v>75</v>
      </c>
      <c r="B7" s="225" t="s">
        <v>200</v>
      </c>
      <c r="C7" s="227" t="s">
        <v>201</v>
      </c>
      <c r="D7" s="228"/>
    </row>
    <row r="8" spans="1:11" ht="18.75" customHeight="1">
      <c r="A8" s="226"/>
      <c r="B8" s="226"/>
      <c r="C8" s="28" t="s">
        <v>17</v>
      </c>
      <c r="D8" s="28" t="s">
        <v>18</v>
      </c>
    </row>
    <row r="9" spans="1:11" ht="23.25" customHeight="1">
      <c r="A9" s="29" t="s">
        <v>76</v>
      </c>
      <c r="B9" s="30">
        <v>496464.83500000002</v>
      </c>
      <c r="C9" s="30">
        <v>220193.728</v>
      </c>
      <c r="D9" s="31">
        <v>131223.32</v>
      </c>
    </row>
    <row r="10" spans="1:11" ht="24" customHeight="1">
      <c r="A10" s="32" t="s">
        <v>77</v>
      </c>
      <c r="B10" s="30">
        <v>327506.26810296322</v>
      </c>
      <c r="C10" s="30">
        <v>151217.68799999999</v>
      </c>
      <c r="D10" s="33">
        <v>89883.911999999997</v>
      </c>
    </row>
    <row r="11" spans="1:11" ht="24" customHeight="1">
      <c r="A11" s="32" t="s">
        <v>78</v>
      </c>
      <c r="B11" s="30">
        <f>B9-B10</f>
        <v>168958.5668970368</v>
      </c>
      <c r="C11" s="30">
        <f>+C9-C10</f>
        <v>68976.040000000008</v>
      </c>
      <c r="D11" s="33">
        <f>D9-D10</f>
        <v>41339.40800000001</v>
      </c>
    </row>
    <row r="12" spans="1:11" ht="24" customHeight="1">
      <c r="A12" s="32" t="s">
        <v>79</v>
      </c>
      <c r="B12" s="30">
        <f>B13+B14+B15</f>
        <v>54820.093254933236</v>
      </c>
      <c r="C12" s="30">
        <f>C13+C14+C15</f>
        <v>26070.269</v>
      </c>
      <c r="D12" s="34">
        <f>D13+D14+D15</f>
        <v>25052.733999999997</v>
      </c>
    </row>
    <row r="13" spans="1:11" ht="24" customHeight="1">
      <c r="A13" s="32" t="s">
        <v>80</v>
      </c>
      <c r="B13" s="30">
        <v>12084.909430666665</v>
      </c>
      <c r="C13" s="30">
        <v>6042.4549999999999</v>
      </c>
      <c r="D13" s="34">
        <v>5222.8159999999998</v>
      </c>
    </row>
    <row r="14" spans="1:11" ht="24" customHeight="1">
      <c r="A14" s="32" t="s">
        <v>81</v>
      </c>
      <c r="B14" s="30">
        <v>14536.203623359896</v>
      </c>
      <c r="C14" s="30">
        <v>7212.0240000000003</v>
      </c>
      <c r="D14" s="34">
        <v>8538.1749999999993</v>
      </c>
    </row>
    <row r="15" spans="1:11" ht="24" customHeight="1">
      <c r="A15" s="32" t="s">
        <v>82</v>
      </c>
      <c r="B15" s="30">
        <v>28198.980200906677</v>
      </c>
      <c r="C15" s="30">
        <v>12815.79</v>
      </c>
      <c r="D15" s="34">
        <v>11291.743</v>
      </c>
    </row>
    <row r="16" spans="1:11" ht="24" customHeight="1">
      <c r="A16" s="32" t="s">
        <v>83</v>
      </c>
      <c r="B16" s="30">
        <v>1871.0696</v>
      </c>
      <c r="C16" s="88">
        <v>935.53499999999997</v>
      </c>
      <c r="D16" s="88">
        <v>1441.662</v>
      </c>
    </row>
    <row r="17" spans="1:11" ht="26.25" customHeight="1">
      <c r="A17" s="32" t="s">
        <v>84</v>
      </c>
      <c r="B17" s="34">
        <f>B11-B12+B16</f>
        <v>116009.54324210357</v>
      </c>
      <c r="C17" s="30">
        <f>C11-C12+C16</f>
        <v>43841.306000000011</v>
      </c>
      <c r="D17" s="33">
        <f>D11-D12+D16</f>
        <v>17728.336000000014</v>
      </c>
    </row>
    <row r="18" spans="1:11" ht="30" customHeight="1">
      <c r="A18" s="36" t="s">
        <v>85</v>
      </c>
      <c r="B18" s="35">
        <f>B19+B20-B21</f>
        <v>-20492.3</v>
      </c>
      <c r="C18" s="30">
        <f>C19+C20-C21</f>
        <v>-8859</v>
      </c>
      <c r="D18" s="35">
        <f>D19+D20-D21</f>
        <v>-6522.0850000000064</v>
      </c>
    </row>
    <row r="19" spans="1:11" ht="24.75" customHeight="1">
      <c r="A19" s="32" t="s">
        <v>86</v>
      </c>
      <c r="B19" s="30">
        <v>0</v>
      </c>
      <c r="C19" s="30">
        <v>0</v>
      </c>
      <c r="D19" s="34"/>
    </row>
    <row r="20" spans="1:11" ht="24.75" customHeight="1">
      <c r="A20" s="32" t="s">
        <v>87</v>
      </c>
      <c r="B20" s="30">
        <v>0</v>
      </c>
      <c r="C20" s="30">
        <v>0</v>
      </c>
      <c r="D20" s="34">
        <v>71715.679999999993</v>
      </c>
    </row>
    <row r="21" spans="1:11" ht="24.75" customHeight="1">
      <c r="A21" s="32" t="s">
        <v>88</v>
      </c>
      <c r="B21" s="30">
        <v>20492.3</v>
      </c>
      <c r="C21" s="30">
        <v>8859</v>
      </c>
      <c r="D21" s="34">
        <v>78237.764999999999</v>
      </c>
    </row>
    <row r="22" spans="1:11" ht="17.25" customHeight="1">
      <c r="A22" s="32" t="s">
        <v>89</v>
      </c>
      <c r="B22" s="34">
        <f>B17+B18</f>
        <v>95517.243242103563</v>
      </c>
      <c r="C22" s="30">
        <f>C17+C18</f>
        <v>34982.306000000011</v>
      </c>
      <c r="D22" s="34">
        <f>D17+D18</f>
        <v>11206.251000000007</v>
      </c>
    </row>
    <row r="23" spans="1:11" ht="39.6" customHeight="1">
      <c r="A23" s="36" t="s">
        <v>90</v>
      </c>
      <c r="B23" s="30">
        <v>0</v>
      </c>
      <c r="C23" s="175"/>
      <c r="D23" s="175">
        <v>2322.3055300000001</v>
      </c>
    </row>
    <row r="24" spans="1:11" ht="24" customHeight="1">
      <c r="A24" s="36" t="s">
        <v>92</v>
      </c>
      <c r="B24" s="30">
        <f>B22+B23</f>
        <v>95517.243242103563</v>
      </c>
      <c r="C24" s="34">
        <f>C22+C23</f>
        <v>34982.306000000011</v>
      </c>
      <c r="D24" s="34">
        <f>D22+D23</f>
        <v>13528.556530000007</v>
      </c>
    </row>
    <row r="25" spans="1:11" ht="25.5" customHeight="1">
      <c r="A25" s="32" t="s">
        <v>91</v>
      </c>
      <c r="B25" s="33">
        <f>B24*15%</f>
        <v>14327.586486315535</v>
      </c>
      <c r="C25" s="30">
        <f>C24*15%</f>
        <v>5247.3459000000012</v>
      </c>
      <c r="D25" s="33">
        <f>D24*15%</f>
        <v>2029.283479500001</v>
      </c>
    </row>
    <row r="26" spans="1:11" ht="29.25" customHeight="1">
      <c r="A26" s="32" t="s">
        <v>45</v>
      </c>
      <c r="B26" s="34">
        <f>B22-B25</f>
        <v>81189.656755788033</v>
      </c>
      <c r="C26" s="30">
        <f>C22-C25</f>
        <v>29734.960100000011</v>
      </c>
      <c r="D26" s="30">
        <f>D22-D25</f>
        <v>9176.9675205000058</v>
      </c>
    </row>
    <row r="27" spans="1:11" hidden="1"/>
    <row r="28" spans="1:11" hidden="1">
      <c r="A28" s="38"/>
      <c r="B28" s="38"/>
      <c r="C28" s="39"/>
      <c r="D28" s="39"/>
    </row>
    <row r="29" spans="1:11">
      <c r="B29" s="37"/>
    </row>
    <row r="32" spans="1:11">
      <c r="A32" s="40" t="s">
        <v>95</v>
      </c>
      <c r="B32" s="134"/>
      <c r="C32" s="2"/>
      <c r="D32" s="2"/>
      <c r="J32" s="37"/>
      <c r="K32" s="37"/>
    </row>
    <row r="33" spans="1:11" s="155" customFormat="1" ht="18" customHeight="1">
      <c r="A33" s="154" t="s">
        <v>169</v>
      </c>
      <c r="B33" s="154"/>
      <c r="C33" s="5"/>
      <c r="J33" s="156"/>
      <c r="K33" s="156"/>
    </row>
    <row r="34" spans="1:11" ht="18.75" customHeight="1">
      <c r="A34" s="40" t="s">
        <v>94</v>
      </c>
      <c r="B34" s="40"/>
      <c r="C34" s="2"/>
      <c r="D34" s="2"/>
      <c r="J34" s="37"/>
      <c r="K34" s="37"/>
    </row>
  </sheetData>
  <mergeCells count="5">
    <mergeCell ref="A3:D3"/>
    <mergeCell ref="A4:D4"/>
    <mergeCell ref="A7:A8"/>
    <mergeCell ref="B7:B8"/>
    <mergeCell ref="C7:D7"/>
  </mergeCells>
  <printOptions horizontalCentered="1" verticalCentered="1"/>
  <pageMargins left="0.36" right="0.2" top="0.86" bottom="2.14" header="0.82" footer="2.0299999999999998"/>
  <pageSetup paperSize="9" scale="89" orientation="portrait" blackAndWhite="1" r:id="rId1"/>
  <headerFooter alignWithMargins="0"/>
</worksheet>
</file>

<file path=xl/worksheets/sheet5.xml><?xml version="1.0" encoding="utf-8"?>
<worksheet xmlns="http://schemas.openxmlformats.org/spreadsheetml/2006/main" xmlns:r="http://schemas.openxmlformats.org/officeDocument/2006/relationships">
  <dimension ref="A2:E52"/>
  <sheetViews>
    <sheetView zoomScaleNormal="100" workbookViewId="0">
      <selection activeCell="B12" sqref="B12"/>
    </sheetView>
  </sheetViews>
  <sheetFormatPr defaultRowHeight="12.75"/>
  <cols>
    <col min="1" max="1" width="47.7109375" style="2" customWidth="1"/>
    <col min="2" max="2" width="19.85546875" style="2" customWidth="1"/>
    <col min="3" max="3" width="22.140625" style="2" customWidth="1"/>
    <col min="4" max="4" width="15.5703125" style="2" customWidth="1"/>
    <col min="5" max="16384" width="9.140625" style="2"/>
  </cols>
  <sheetData>
    <row r="2" spans="1:3" ht="16.5">
      <c r="A2" s="229"/>
      <c r="B2" s="229"/>
      <c r="C2" s="229"/>
    </row>
    <row r="3" spans="1:3" s="232" customFormat="1" ht="16.5" customHeight="1">
      <c r="A3" s="232" t="s">
        <v>202</v>
      </c>
    </row>
    <row r="4" spans="1:3" ht="16.149999999999999" customHeight="1">
      <c r="A4" s="41" t="s">
        <v>96</v>
      </c>
      <c r="B4" s="230" t="s">
        <v>203</v>
      </c>
      <c r="C4" s="231"/>
    </row>
    <row r="5" spans="1:3" ht="13.15" customHeight="1">
      <c r="A5" s="42"/>
      <c r="B5" s="43" t="s">
        <v>97</v>
      </c>
      <c r="C5" s="44" t="s">
        <v>98</v>
      </c>
    </row>
    <row r="6" spans="1:3" ht="16.149999999999999" customHeight="1">
      <c r="A6" s="45" t="s">
        <v>99</v>
      </c>
      <c r="B6" s="46">
        <f>B7+B15+B29</f>
        <v>13573321.685000001</v>
      </c>
      <c r="C6" s="46">
        <f>C7+C15+C29</f>
        <v>25302261.771600001</v>
      </c>
    </row>
    <row r="7" spans="1:3" ht="19.149999999999999" customHeight="1">
      <c r="A7" s="47" t="s">
        <v>80</v>
      </c>
      <c r="B7" s="46">
        <f>SUM(B8:B14)</f>
        <v>6042454.676</v>
      </c>
      <c r="C7" s="46">
        <f>SUM(C8:C14)</f>
        <v>5222816.2155999998</v>
      </c>
    </row>
    <row r="8" spans="1:3" ht="24" customHeight="1">
      <c r="A8" s="48" t="s">
        <v>100</v>
      </c>
      <c r="B8" s="49">
        <v>2538075.4</v>
      </c>
      <c r="C8" s="49">
        <v>2241295.88</v>
      </c>
    </row>
    <row r="9" spans="1:3" ht="15.75" customHeight="1">
      <c r="A9" s="48" t="s">
        <v>101</v>
      </c>
      <c r="B9" s="49">
        <f>B8*12%</f>
        <v>304569.04799999995</v>
      </c>
      <c r="C9" s="49">
        <f>C8*12%</f>
        <v>268955.50559999997</v>
      </c>
    </row>
    <row r="10" spans="1:3" ht="15.75" customHeight="1">
      <c r="A10" s="48" t="s">
        <v>110</v>
      </c>
      <c r="B10" s="49">
        <v>69562.752999999997</v>
      </c>
      <c r="C10" s="49">
        <v>73253.19</v>
      </c>
    </row>
    <row r="11" spans="1:3" ht="15.75" customHeight="1">
      <c r="A11" s="48" t="s">
        <v>102</v>
      </c>
      <c r="B11" s="49">
        <v>624606.66399999999</v>
      </c>
      <c r="C11" s="49">
        <v>708649.13</v>
      </c>
    </row>
    <row r="12" spans="1:3" ht="15.75" customHeight="1">
      <c r="A12" s="48" t="s">
        <v>103</v>
      </c>
      <c r="B12" s="49">
        <v>588547.1</v>
      </c>
      <c r="C12" s="49">
        <v>330684.73</v>
      </c>
    </row>
    <row r="13" spans="1:3" ht="15.75" customHeight="1">
      <c r="A13" s="48" t="s">
        <v>104</v>
      </c>
      <c r="B13" s="49">
        <v>1703768.7109999999</v>
      </c>
      <c r="C13" s="49">
        <v>1516633.09</v>
      </c>
    </row>
    <row r="14" spans="1:3" ht="15.75" customHeight="1">
      <c r="A14" s="48" t="s">
        <v>105</v>
      </c>
      <c r="B14" s="49">
        <v>213325</v>
      </c>
      <c r="C14" s="49">
        <v>83344.69</v>
      </c>
    </row>
    <row r="15" spans="1:3" ht="22.5" customHeight="1">
      <c r="A15" s="47" t="s">
        <v>106</v>
      </c>
      <c r="B15" s="50">
        <f>SUM(B16:B27)</f>
        <v>7212024.5090000005</v>
      </c>
      <c r="C15" s="46">
        <f>SUM(C16:C28)</f>
        <v>19829917.556000002</v>
      </c>
    </row>
    <row r="16" spans="1:3" ht="15.75" customHeight="1">
      <c r="A16" s="48" t="s">
        <v>107</v>
      </c>
      <c r="B16" s="51">
        <v>3896139.5</v>
      </c>
      <c r="C16" s="49">
        <v>3617648.4</v>
      </c>
    </row>
    <row r="17" spans="1:4" ht="15.75" customHeight="1">
      <c r="A17" s="48" t="s">
        <v>108</v>
      </c>
      <c r="B17" s="51">
        <f>B16*12%</f>
        <v>467536.74</v>
      </c>
      <c r="C17" s="51">
        <f>C16*12%</f>
        <v>434117.80799999996</v>
      </c>
    </row>
    <row r="18" spans="1:4" ht="15.75" customHeight="1">
      <c r="A18" s="32" t="s">
        <v>109</v>
      </c>
      <c r="B18" s="51">
        <v>209798.39999999999</v>
      </c>
      <c r="C18" s="49">
        <f>190504.75*1.12</f>
        <v>213365.32</v>
      </c>
    </row>
    <row r="19" spans="1:4" ht="15.75" customHeight="1">
      <c r="A19" s="48" t="s">
        <v>110</v>
      </c>
      <c r="B19" s="51">
        <v>3454.3130000000001</v>
      </c>
      <c r="C19" s="49">
        <v>3468.25</v>
      </c>
    </row>
    <row r="20" spans="1:4" ht="19.149999999999999" customHeight="1">
      <c r="A20" s="48" t="s">
        <v>111</v>
      </c>
      <c r="B20" s="51">
        <v>439453.85600000003</v>
      </c>
      <c r="C20" s="49">
        <v>200000</v>
      </c>
    </row>
    <row r="21" spans="1:4" ht="15.75" customHeight="1">
      <c r="A21" s="48" t="s">
        <v>112</v>
      </c>
      <c r="B21" s="51">
        <v>831618.3</v>
      </c>
      <c r="C21" s="49">
        <v>834027.8</v>
      </c>
    </row>
    <row r="22" spans="1:4" ht="15.75" customHeight="1">
      <c r="A22" s="48" t="s">
        <v>113</v>
      </c>
      <c r="B22" s="51">
        <v>24942.5</v>
      </c>
      <c r="C22" s="49">
        <v>15961.789000000001</v>
      </c>
    </row>
    <row r="23" spans="1:4" ht="15.75" customHeight="1">
      <c r="A23" s="48" t="s">
        <v>114</v>
      </c>
      <c r="B23" s="51">
        <v>127145.5</v>
      </c>
      <c r="C23" s="49">
        <v>99403.72</v>
      </c>
    </row>
    <row r="24" spans="1:4" ht="15.75" customHeight="1">
      <c r="A24" s="32" t="s">
        <v>115</v>
      </c>
      <c r="B24" s="51">
        <v>6489.3</v>
      </c>
      <c r="C24" s="49">
        <v>13206.36</v>
      </c>
    </row>
    <row r="25" spans="1:4" ht="15.75" customHeight="1">
      <c r="A25" s="48" t="s">
        <v>104</v>
      </c>
      <c r="B25" s="51">
        <v>783839.2</v>
      </c>
      <c r="C25" s="49">
        <v>851697.6</v>
      </c>
    </row>
    <row r="26" spans="1:4" ht="15.75" customHeight="1">
      <c r="A26" s="48" t="s">
        <v>116</v>
      </c>
      <c r="B26" s="51">
        <v>421606.9</v>
      </c>
      <c r="C26" s="49">
        <v>157463.79299999998</v>
      </c>
    </row>
    <row r="27" spans="1:4" ht="25.5" customHeight="1">
      <c r="A27" s="176" t="s">
        <v>204</v>
      </c>
      <c r="B27" s="51"/>
      <c r="C27" s="49">
        <v>2097813.79</v>
      </c>
      <c r="D27" s="79"/>
    </row>
    <row r="28" spans="1:4" ht="22.5" customHeight="1">
      <c r="A28" s="47" t="s">
        <v>82</v>
      </c>
      <c r="B28" s="46">
        <f>SUM(B29:B33)+B37+B38+B39+B40+B41+B42+B43+B44+B45+B46</f>
        <v>12815790.162999999</v>
      </c>
      <c r="C28" s="46">
        <f>SUM(C29:C33)+C37+C38+C39+C40+C41+C42+C43+C44+C45+C46</f>
        <v>11291742.926000001</v>
      </c>
    </row>
    <row r="29" spans="1:4" ht="24" customHeight="1">
      <c r="A29" s="32" t="s">
        <v>117</v>
      </c>
      <c r="B29" s="49">
        <v>318842.5</v>
      </c>
      <c r="C29" s="49">
        <v>249528</v>
      </c>
    </row>
    <row r="30" spans="1:4" ht="19.149999999999999" customHeight="1">
      <c r="A30" s="32" t="s">
        <v>118</v>
      </c>
      <c r="B30" s="49">
        <v>340593.1</v>
      </c>
      <c r="C30" s="49">
        <v>489118.82</v>
      </c>
    </row>
    <row r="31" spans="1:4" ht="15.75" customHeight="1">
      <c r="A31" s="32" t="s">
        <v>119</v>
      </c>
      <c r="B31" s="49">
        <v>318842.5</v>
      </c>
      <c r="C31" s="49">
        <v>158474.98000000001</v>
      </c>
    </row>
    <row r="32" spans="1:4" ht="15.75" customHeight="1">
      <c r="A32" s="32" t="s">
        <v>93</v>
      </c>
      <c r="B32" s="49">
        <v>881010.6</v>
      </c>
      <c r="C32" s="49">
        <v>1871087.19</v>
      </c>
    </row>
    <row r="33" spans="1:5" ht="15.75" customHeight="1">
      <c r="A33" s="32" t="s">
        <v>120</v>
      </c>
      <c r="B33" s="49">
        <f>SUM(B34:B36)</f>
        <v>1227018.047</v>
      </c>
      <c r="C33" s="49">
        <f>SUM(C34:C36)</f>
        <v>1241127.43</v>
      </c>
    </row>
    <row r="34" spans="1:5" ht="15.75" customHeight="1">
      <c r="A34" s="32" t="s">
        <v>121</v>
      </c>
      <c r="B34" s="49">
        <v>530584.9</v>
      </c>
      <c r="C34" s="49">
        <v>617205.49</v>
      </c>
    </row>
    <row r="35" spans="1:5" ht="15.75" customHeight="1">
      <c r="A35" s="32" t="s">
        <v>122</v>
      </c>
      <c r="B35" s="49">
        <v>559668.9</v>
      </c>
      <c r="C35" s="49">
        <v>487948.1</v>
      </c>
    </row>
    <row r="36" spans="1:5">
      <c r="A36" s="32" t="s">
        <v>123</v>
      </c>
      <c r="B36" s="49">
        <v>136764.247</v>
      </c>
      <c r="C36" s="49">
        <v>135973.84</v>
      </c>
    </row>
    <row r="37" spans="1:5" ht="15.75" customHeight="1">
      <c r="A37" s="36" t="s">
        <v>124</v>
      </c>
      <c r="B37" s="49">
        <v>1860000</v>
      </c>
      <c r="C37" s="49">
        <v>1629052.05</v>
      </c>
    </row>
    <row r="38" spans="1:5" ht="15.75" customHeight="1">
      <c r="A38" s="32" t="s">
        <v>125</v>
      </c>
      <c r="B38" s="49">
        <v>57600</v>
      </c>
      <c r="C38" s="49">
        <v>41880</v>
      </c>
    </row>
    <row r="39" spans="1:5" ht="15.75" customHeight="1">
      <c r="A39" s="32" t="s">
        <v>126</v>
      </c>
      <c r="B39" s="49">
        <v>1234964.3</v>
      </c>
      <c r="C39" s="49">
        <v>1225159.1499999999</v>
      </c>
    </row>
    <row r="40" spans="1:5" ht="15.75" customHeight="1">
      <c r="A40" s="32" t="s">
        <v>125</v>
      </c>
      <c r="B40" s="49">
        <f>+B39*12%</f>
        <v>148195.71599999999</v>
      </c>
      <c r="C40" s="49">
        <f>C39*12%</f>
        <v>147019.09799999997</v>
      </c>
      <c r="E40" s="79"/>
    </row>
    <row r="41" spans="1:5" ht="15.75" customHeight="1">
      <c r="A41" s="32" t="s">
        <v>164</v>
      </c>
      <c r="B41" s="49">
        <v>2000000</v>
      </c>
      <c r="C41" s="49">
        <v>329584.96000000002</v>
      </c>
    </row>
    <row r="42" spans="1:5" ht="15.75" customHeight="1">
      <c r="A42" s="32" t="s">
        <v>127</v>
      </c>
      <c r="B42" s="49">
        <v>22730.7</v>
      </c>
      <c r="C42" s="49">
        <v>75988.740000000005</v>
      </c>
    </row>
    <row r="43" spans="1:5" ht="15.75" customHeight="1">
      <c r="A43" s="32" t="s">
        <v>128</v>
      </c>
      <c r="B43" s="49">
        <v>1172517.5</v>
      </c>
      <c r="C43" s="49">
        <v>1274552.6499999999</v>
      </c>
    </row>
    <row r="44" spans="1:5" ht="15.75" customHeight="1">
      <c r="A44" s="36" t="s">
        <v>108</v>
      </c>
      <c r="B44" s="49">
        <f>B43*12%</f>
        <v>140702.1</v>
      </c>
      <c r="C44" s="49">
        <f>C43*12%</f>
        <v>152946.31799999997</v>
      </c>
    </row>
    <row r="45" spans="1:5" ht="15.75" customHeight="1">
      <c r="A45" s="32" t="s">
        <v>129</v>
      </c>
      <c r="B45" s="49">
        <v>1058355.5</v>
      </c>
      <c r="C45" s="49">
        <v>626019.68599999999</v>
      </c>
    </row>
    <row r="46" spans="1:5" ht="15.75" customHeight="1">
      <c r="A46" s="32" t="s">
        <v>82</v>
      </c>
      <c r="B46" s="49">
        <v>2034417.6</v>
      </c>
      <c r="C46" s="49">
        <v>1780203.8540000001</v>
      </c>
    </row>
    <row r="47" spans="1:5" ht="23.25" customHeight="1">
      <c r="A47" s="130"/>
      <c r="B47" s="131"/>
      <c r="C47" s="131"/>
    </row>
    <row r="48" spans="1:5" ht="15" customHeight="1">
      <c r="A48" s="52" t="s">
        <v>130</v>
      </c>
      <c r="B48" s="52"/>
      <c r="C48" s="53"/>
    </row>
    <row r="49" spans="1:3" ht="12.6" customHeight="1">
      <c r="A49" s="52" t="s">
        <v>131</v>
      </c>
      <c r="B49" s="54"/>
      <c r="C49" s="55"/>
    </row>
    <row r="50" spans="1:3">
      <c r="A50" s="52" t="s">
        <v>132</v>
      </c>
      <c r="B50" s="52"/>
      <c r="C50" s="56"/>
    </row>
    <row r="51" spans="1:3">
      <c r="A51"/>
      <c r="B51"/>
      <c r="C51" s="57"/>
    </row>
    <row r="52" spans="1:3">
      <c r="B52" s="52"/>
      <c r="C52" s="57"/>
    </row>
  </sheetData>
  <mergeCells count="3">
    <mergeCell ref="A2:C2"/>
    <mergeCell ref="B4:C4"/>
    <mergeCell ref="A3:XFD3"/>
  </mergeCells>
  <pageMargins left="0.9" right="0.22" top="0.23" bottom="0.2" header="0.2" footer="0.2"/>
  <pageSetup paperSize="9" scale="93" orientation="portrait" verticalDpi="0" r:id="rId1"/>
  <headerFooter alignWithMargins="0"/>
  <rowBreaks count="1" manualBreakCount="1">
    <brk id="50" max="16383" man="1"/>
  </rowBreaks>
</worksheet>
</file>

<file path=xl/worksheets/sheet6.xml><?xml version="1.0" encoding="utf-8"?>
<worksheet xmlns="http://schemas.openxmlformats.org/spreadsheetml/2006/main" xmlns:r="http://schemas.openxmlformats.org/officeDocument/2006/relationships">
  <dimension ref="A3:D29"/>
  <sheetViews>
    <sheetView topLeftCell="A3" workbookViewId="0">
      <selection activeCell="H17" sqref="H17"/>
    </sheetView>
  </sheetViews>
  <sheetFormatPr defaultRowHeight="12.75"/>
  <cols>
    <col min="1" max="1" width="57" style="2" customWidth="1"/>
    <col min="2" max="2" width="12.28515625" style="2" customWidth="1"/>
    <col min="3" max="3" width="13.42578125" style="37" bestFit="1" customWidth="1"/>
    <col min="4" max="4" width="14.5703125" style="37" customWidth="1"/>
    <col min="5" max="16384" width="9.140625" style="2"/>
  </cols>
  <sheetData>
    <row r="3" spans="1:4" ht="15.75">
      <c r="A3" s="223" t="s">
        <v>207</v>
      </c>
      <c r="B3" s="223"/>
      <c r="C3" s="223"/>
      <c r="D3" s="223"/>
    </row>
    <row r="4" spans="1:4" ht="15.75">
      <c r="A4" s="233"/>
      <c r="B4" s="233"/>
      <c r="C4" s="233"/>
      <c r="D4" s="233"/>
    </row>
    <row r="5" spans="1:4" ht="15.75" thickBot="1">
      <c r="A5" s="72"/>
      <c r="B5" s="72"/>
      <c r="C5" s="73"/>
      <c r="D5" s="74" t="s">
        <v>74</v>
      </c>
    </row>
    <row r="6" spans="1:4" ht="18.75" customHeight="1">
      <c r="A6" s="234" t="s">
        <v>160</v>
      </c>
      <c r="B6" s="236" t="s">
        <v>208</v>
      </c>
      <c r="C6" s="237" t="s">
        <v>209</v>
      </c>
      <c r="D6" s="238"/>
    </row>
    <row r="7" spans="1:4" ht="19.5" customHeight="1">
      <c r="A7" s="235"/>
      <c r="B7" s="226"/>
      <c r="C7" s="28" t="s">
        <v>17</v>
      </c>
      <c r="D7" s="75" t="s">
        <v>18</v>
      </c>
    </row>
    <row r="8" spans="1:4" ht="25.5" customHeight="1">
      <c r="A8" s="76" t="s">
        <v>152</v>
      </c>
      <c r="B8" s="77">
        <v>164021.60492742798</v>
      </c>
      <c r="C8" s="77">
        <v>73427.66</v>
      </c>
      <c r="D8" s="78">
        <v>52357.972999999998</v>
      </c>
    </row>
    <row r="9" spans="1:4" ht="27" customHeight="1">
      <c r="A9" s="76" t="s">
        <v>153</v>
      </c>
      <c r="B9" s="77">
        <v>65555.548574509579</v>
      </c>
      <c r="C9" s="77">
        <v>31994.762999999999</v>
      </c>
      <c r="D9" s="78">
        <v>25989.647000000001</v>
      </c>
    </row>
    <row r="10" spans="1:4" ht="27" customHeight="1">
      <c r="A10" s="76" t="s">
        <v>156</v>
      </c>
      <c r="B10" s="77">
        <v>25154.035465600005</v>
      </c>
      <c r="C10" s="77">
        <v>11613.474</v>
      </c>
      <c r="D10" s="78">
        <v>10156.349</v>
      </c>
    </row>
    <row r="11" spans="1:4" ht="26.25" customHeight="1">
      <c r="A11" s="76" t="s">
        <v>154</v>
      </c>
      <c r="B11" s="77">
        <f>B10*12%</f>
        <v>3018.4842558720006</v>
      </c>
      <c r="C11" s="77">
        <f>C10*12%</f>
        <v>1393.61688</v>
      </c>
      <c r="D11" s="78">
        <v>1217.1880000000001</v>
      </c>
    </row>
    <row r="12" spans="1:4" ht="26.25" customHeight="1">
      <c r="A12" s="76" t="s">
        <v>157</v>
      </c>
      <c r="B12" s="77">
        <v>16652.149599179211</v>
      </c>
      <c r="C12" s="77">
        <v>7782.8689999999997</v>
      </c>
      <c r="D12" s="78">
        <v>5135.1019999999999</v>
      </c>
    </row>
    <row r="13" spans="1:4" ht="26.25" customHeight="1">
      <c r="A13" s="76" t="s">
        <v>158</v>
      </c>
      <c r="B13" s="77">
        <v>6073.969718510406</v>
      </c>
      <c r="C13" s="77">
        <v>2767.4290000000001</v>
      </c>
      <c r="D13" s="78">
        <v>2095.64</v>
      </c>
    </row>
    <row r="14" spans="1:4" ht="26.25" customHeight="1">
      <c r="A14" s="76" t="s">
        <v>155</v>
      </c>
      <c r="B14" s="77">
        <v>47030.475561864027</v>
      </c>
      <c r="C14" s="77">
        <v>22237.875</v>
      </c>
      <c r="D14" s="78">
        <v>18825.108</v>
      </c>
    </row>
    <row r="15" spans="1:4" ht="26.25" customHeight="1">
      <c r="A15" s="76" t="s">
        <v>159</v>
      </c>
      <c r="B15" s="77">
        <v>18665.763814019996</v>
      </c>
      <c r="C15" s="77">
        <v>9332.8819999999996</v>
      </c>
      <c r="D15" s="78">
        <v>9332.8819999999996</v>
      </c>
    </row>
    <row r="16" spans="1:4" ht="21.75" customHeight="1">
      <c r="A16" s="76" t="s">
        <v>161</v>
      </c>
      <c r="B16" s="77">
        <v>5363.7784152189042</v>
      </c>
      <c r="C16" s="77">
        <v>2574.8209999999999</v>
      </c>
      <c r="D16" s="78">
        <v>2758.5909999999999</v>
      </c>
    </row>
    <row r="17" spans="1:4" ht="39.75" customHeight="1" thickBot="1">
      <c r="A17" s="80" t="s">
        <v>162</v>
      </c>
      <c r="B17" s="81">
        <f>SUM(B8:B14)</f>
        <v>327506.26810296322</v>
      </c>
      <c r="C17" s="81">
        <f>SUM(C8:C14)</f>
        <v>151217.68688000002</v>
      </c>
      <c r="D17" s="81">
        <f>SUM(D8:D14)</f>
        <v>115777.00699999998</v>
      </c>
    </row>
    <row r="18" spans="1:4" ht="15">
      <c r="A18" s="72"/>
      <c r="B18" s="82"/>
      <c r="C18" s="83"/>
      <c r="D18" s="83"/>
    </row>
    <row r="19" spans="1:4" ht="15" hidden="1">
      <c r="A19" s="84"/>
      <c r="B19" s="85"/>
      <c r="C19" s="85"/>
      <c r="D19" s="85"/>
    </row>
    <row r="20" spans="1:4" ht="15" hidden="1">
      <c r="A20" s="84"/>
      <c r="B20" s="85"/>
      <c r="C20" s="85"/>
      <c r="D20" s="85"/>
    </row>
    <row r="21" spans="1:4" ht="15" hidden="1">
      <c r="A21" s="84"/>
      <c r="B21" s="85"/>
      <c r="C21" s="85"/>
      <c r="D21" s="85"/>
    </row>
    <row r="22" spans="1:4" ht="15" hidden="1">
      <c r="A22" s="84"/>
      <c r="B22" s="85"/>
      <c r="C22" s="85"/>
      <c r="D22" s="85"/>
    </row>
    <row r="23" spans="1:4" ht="15" hidden="1">
      <c r="A23" s="84"/>
      <c r="B23" s="85"/>
      <c r="C23" s="85"/>
      <c r="D23" s="85"/>
    </row>
    <row r="24" spans="1:4" ht="15" hidden="1">
      <c r="A24" s="84"/>
      <c r="B24" s="85"/>
      <c r="C24" s="85"/>
      <c r="D24" s="85"/>
    </row>
    <row r="27" spans="1:4" s="155" customFormat="1" ht="18.75">
      <c r="A27" s="154" t="s">
        <v>165</v>
      </c>
      <c r="B27" s="154"/>
      <c r="C27" s="158"/>
      <c r="D27" s="158"/>
    </row>
    <row r="28" spans="1:4" ht="18.75">
      <c r="A28" s="40" t="s">
        <v>163</v>
      </c>
      <c r="B28" s="40"/>
      <c r="C28" s="86"/>
      <c r="D28" s="86"/>
    </row>
    <row r="29" spans="1:4" ht="18.75">
      <c r="A29" s="87"/>
      <c r="B29" s="87"/>
      <c r="C29" s="86"/>
      <c r="D29" s="86"/>
    </row>
  </sheetData>
  <mergeCells count="5">
    <mergeCell ref="A3:D3"/>
    <mergeCell ref="A4:D4"/>
    <mergeCell ref="A6:A7"/>
    <mergeCell ref="B6:B7"/>
    <mergeCell ref="C6:D6"/>
  </mergeCells>
  <printOptions horizontalCentered="1" verticalCentered="1"/>
  <pageMargins left="0.69" right="0.49" top="0.16" bottom="0.51" header="0.27" footer="0.51181102362204722"/>
  <pageSetup paperSize="9" scale="110" orientation="landscape" blackAndWhite="1" r:id="rId1"/>
  <headerFooter alignWithMargins="0"/>
</worksheet>
</file>

<file path=xl/worksheets/sheet7.xml><?xml version="1.0" encoding="utf-8"?>
<worksheet xmlns="http://schemas.openxmlformats.org/spreadsheetml/2006/main" xmlns:r="http://schemas.openxmlformats.org/officeDocument/2006/relationships">
  <dimension ref="A1:H30"/>
  <sheetViews>
    <sheetView topLeftCell="A4" workbookViewId="0">
      <selection activeCell="H13" sqref="H13"/>
    </sheetView>
  </sheetViews>
  <sheetFormatPr defaultRowHeight="12.75"/>
  <cols>
    <col min="1" max="1" width="6.28515625" customWidth="1"/>
    <col min="2" max="2" width="46.42578125" customWidth="1"/>
    <col min="3" max="5" width="16.42578125" customWidth="1"/>
    <col min="6" max="6" width="0.140625" customWidth="1"/>
    <col min="10" max="10" width="37.5703125" customWidth="1"/>
  </cols>
  <sheetData>
    <row r="1" spans="1:6">
      <c r="A1" s="58"/>
      <c r="B1" s="58"/>
      <c r="C1" s="58"/>
      <c r="D1" s="58"/>
      <c r="E1" s="58"/>
      <c r="F1" s="59"/>
    </row>
    <row r="2" spans="1:6" ht="28.5" customHeight="1">
      <c r="A2" s="239" t="s">
        <v>205</v>
      </c>
      <c r="B2" s="240"/>
      <c r="C2" s="240"/>
      <c r="D2" s="240"/>
      <c r="E2" s="240"/>
      <c r="F2" s="240"/>
    </row>
    <row r="3" spans="1:6">
      <c r="A3" s="241"/>
      <c r="B3" s="241"/>
      <c r="C3" s="241"/>
      <c r="D3" s="241"/>
      <c r="E3" s="241"/>
      <c r="F3" s="241"/>
    </row>
    <row r="4" spans="1:6" ht="14.25" customHeight="1">
      <c r="A4" s="242" t="s">
        <v>167</v>
      </c>
      <c r="B4" s="243"/>
      <c r="C4" s="243"/>
      <c r="D4" s="243"/>
      <c r="E4" s="243"/>
      <c r="F4" s="243"/>
    </row>
    <row r="5" spans="1:6" hidden="1"/>
    <row r="6" spans="1:6" ht="63" customHeight="1">
      <c r="A6" s="61" t="s">
        <v>12</v>
      </c>
      <c r="B6" s="62" t="s">
        <v>96</v>
      </c>
      <c r="C6" s="63" t="s">
        <v>170</v>
      </c>
      <c r="D6" s="63" t="s">
        <v>206</v>
      </c>
      <c r="E6" s="63" t="s">
        <v>166</v>
      </c>
      <c r="F6" s="64" t="s">
        <v>13</v>
      </c>
    </row>
    <row r="7" spans="1:6" ht="27" customHeight="1">
      <c r="A7" s="1">
        <v>1</v>
      </c>
      <c r="B7" s="65" t="s">
        <v>147</v>
      </c>
      <c r="C7" s="66">
        <v>119428392</v>
      </c>
      <c r="D7" s="66">
        <v>131223319.61</v>
      </c>
      <c r="E7" s="66">
        <f t="shared" ref="E7:E18" si="0">D7-C7</f>
        <v>11794927.609999999</v>
      </c>
      <c r="F7" s="66" t="e">
        <f>#REF!-C7</f>
        <v>#REF!</v>
      </c>
    </row>
    <row r="8" spans="1:6" ht="29.25" customHeight="1">
      <c r="A8" s="1">
        <v>2</v>
      </c>
      <c r="B8" s="65" t="s">
        <v>148</v>
      </c>
      <c r="C8" s="66">
        <v>90800991</v>
      </c>
      <c r="D8" s="66">
        <v>89883912.230000004</v>
      </c>
      <c r="E8" s="66">
        <f t="shared" si="0"/>
        <v>-917078.76999999583</v>
      </c>
      <c r="F8" s="66" t="e">
        <f>#REF!-C8</f>
        <v>#REF!</v>
      </c>
    </row>
    <row r="9" spans="1:6" ht="30" customHeight="1">
      <c r="A9" s="67">
        <v>3</v>
      </c>
      <c r="B9" s="65" t="s">
        <v>133</v>
      </c>
      <c r="C9" s="68">
        <f>C7-C8</f>
        <v>28627401</v>
      </c>
      <c r="D9" s="68">
        <f>D7-D8</f>
        <v>41339407.379999995</v>
      </c>
      <c r="E9" s="68">
        <f t="shared" si="0"/>
        <v>12712006.379999995</v>
      </c>
      <c r="F9" s="68" t="e">
        <f>#REF!-C9</f>
        <v>#REF!</v>
      </c>
    </row>
    <row r="10" spans="1:6" ht="17.25" customHeight="1">
      <c r="A10" s="1">
        <v>4</v>
      </c>
      <c r="B10" s="65" t="s">
        <v>134</v>
      </c>
      <c r="C10" s="66">
        <f>C11+C12+C13</f>
        <v>21406794</v>
      </c>
      <c r="D10" s="66">
        <f>D11+D12+D13</f>
        <v>25052733.73</v>
      </c>
      <c r="E10" s="66">
        <f t="shared" si="0"/>
        <v>3645939.7300000004</v>
      </c>
      <c r="F10" s="66" t="e">
        <f>#REF!-C10</f>
        <v>#REF!</v>
      </c>
    </row>
    <row r="11" spans="1:6" ht="16.5" customHeight="1">
      <c r="A11" s="69" t="s">
        <v>8</v>
      </c>
      <c r="B11" s="65" t="s">
        <v>149</v>
      </c>
      <c r="C11" s="66">
        <v>5175638</v>
      </c>
      <c r="D11" s="66">
        <v>5222816.1900000004</v>
      </c>
      <c r="E11" s="66">
        <f t="shared" si="0"/>
        <v>47178.19000000041</v>
      </c>
      <c r="F11" s="66" t="e">
        <f>#REF!-C11</f>
        <v>#REF!</v>
      </c>
    </row>
    <row r="12" spans="1:6" ht="17.25" customHeight="1">
      <c r="A12" s="70" t="s">
        <v>9</v>
      </c>
      <c r="B12" s="65" t="s">
        <v>135</v>
      </c>
      <c r="C12" s="66">
        <v>6841811</v>
      </c>
      <c r="D12" s="66">
        <v>8538174.6300000008</v>
      </c>
      <c r="E12" s="66">
        <f t="shared" si="0"/>
        <v>1696363.6300000008</v>
      </c>
      <c r="F12" s="66" t="e">
        <f>#REF!-C12</f>
        <v>#REF!</v>
      </c>
    </row>
    <row r="13" spans="1:6" ht="15.75" customHeight="1">
      <c r="A13" s="1" t="s">
        <v>10</v>
      </c>
      <c r="B13" s="65" t="s">
        <v>136</v>
      </c>
      <c r="C13" s="66">
        <v>9389345</v>
      </c>
      <c r="D13" s="66">
        <v>11291742.91</v>
      </c>
      <c r="E13" s="66">
        <f t="shared" si="0"/>
        <v>1902397.9100000001</v>
      </c>
      <c r="F13" s="66" t="e">
        <f>#REF!-C13</f>
        <v>#REF!</v>
      </c>
    </row>
    <row r="14" spans="1:6" ht="18" customHeight="1">
      <c r="A14" s="1">
        <v>5</v>
      </c>
      <c r="B14" s="65" t="s">
        <v>137</v>
      </c>
      <c r="C14" s="66">
        <v>642002</v>
      </c>
      <c r="D14" s="66">
        <v>1441662.32</v>
      </c>
      <c r="E14" s="66">
        <f t="shared" si="0"/>
        <v>799660.32000000007</v>
      </c>
      <c r="F14" s="66" t="e">
        <f>#REF!-C14</f>
        <v>#REF!</v>
      </c>
    </row>
    <row r="15" spans="1:6" ht="15" customHeight="1">
      <c r="A15" s="1">
        <v>6</v>
      </c>
      <c r="B15" s="65" t="s">
        <v>150</v>
      </c>
      <c r="C15" s="66">
        <f>C9-C10+C14</f>
        <v>7862609</v>
      </c>
      <c r="D15" s="66">
        <f>D9-D10+D14</f>
        <v>17728335.969999995</v>
      </c>
      <c r="E15" s="66">
        <f t="shared" si="0"/>
        <v>9865726.9699999951</v>
      </c>
      <c r="F15" s="66" t="e">
        <f>#REF!-C15</f>
        <v>#REF!</v>
      </c>
    </row>
    <row r="16" spans="1:6" ht="15.75" customHeight="1">
      <c r="A16" s="1">
        <v>7</v>
      </c>
      <c r="B16" s="65" t="s">
        <v>138</v>
      </c>
      <c r="C16" s="66">
        <v>36470442</v>
      </c>
      <c r="D16" s="66">
        <v>71715680.159999996</v>
      </c>
      <c r="E16" s="66">
        <f t="shared" si="0"/>
        <v>35245238.159999996</v>
      </c>
      <c r="F16" s="66" t="e">
        <f>#REF!-C16</f>
        <v>#REF!</v>
      </c>
    </row>
    <row r="17" spans="1:8" ht="15.75" customHeight="1">
      <c r="A17" s="1">
        <v>8</v>
      </c>
      <c r="B17" s="65" t="s">
        <v>139</v>
      </c>
      <c r="C17" s="66">
        <v>32303527</v>
      </c>
      <c r="D17" s="66">
        <v>78237764.909999996</v>
      </c>
      <c r="E17" s="66">
        <f t="shared" si="0"/>
        <v>45934237.909999996</v>
      </c>
      <c r="F17" s="66" t="e">
        <f>#REF!-C17</f>
        <v>#REF!</v>
      </c>
    </row>
    <row r="18" spans="1:8" ht="17.25" customHeight="1">
      <c r="A18" s="1">
        <v>9</v>
      </c>
      <c r="B18" s="65" t="s">
        <v>140</v>
      </c>
      <c r="C18" s="66">
        <f>C15+C16-C17</f>
        <v>12029524</v>
      </c>
      <c r="D18" s="66">
        <f>D15+D16-D17</f>
        <v>11206251.219999999</v>
      </c>
      <c r="E18" s="66">
        <f t="shared" si="0"/>
        <v>-823272.78000000119</v>
      </c>
      <c r="F18" s="66" t="e">
        <f>#REF!-C18</f>
        <v>#REF!</v>
      </c>
    </row>
    <row r="19" spans="1:8" ht="17.25" customHeight="1">
      <c r="A19" s="1">
        <v>10</v>
      </c>
      <c r="B19" s="65" t="s">
        <v>141</v>
      </c>
      <c r="C19" s="66"/>
      <c r="D19" s="66"/>
      <c r="E19" s="66"/>
      <c r="F19" s="66"/>
    </row>
    <row r="20" spans="1:8" ht="17.25" customHeight="1">
      <c r="A20" s="1">
        <v>11</v>
      </c>
      <c r="B20" s="65" t="s">
        <v>142</v>
      </c>
      <c r="C20" s="66">
        <f>C18</f>
        <v>12029524</v>
      </c>
      <c r="D20" s="66">
        <f>D18</f>
        <v>11206251.219999999</v>
      </c>
      <c r="E20" s="66">
        <f t="shared" ref="E20:E26" si="1">D20-C20</f>
        <v>-823272.78000000119</v>
      </c>
      <c r="F20" s="66" t="e">
        <f>#REF!-C20</f>
        <v>#REF!</v>
      </c>
    </row>
    <row r="21" spans="1:8" ht="21" customHeight="1">
      <c r="A21" s="1">
        <v>12</v>
      </c>
      <c r="B21" s="65" t="s">
        <v>143</v>
      </c>
      <c r="C21" s="159">
        <v>1537509.43</v>
      </c>
      <c r="D21" s="159">
        <v>2322305.5299999998</v>
      </c>
      <c r="E21" s="66">
        <f t="shared" si="1"/>
        <v>784796.09999999986</v>
      </c>
      <c r="F21" s="66" t="e">
        <f>#REF!-C21</f>
        <v>#REF!</v>
      </c>
    </row>
    <row r="22" spans="1:8" ht="14.25" customHeight="1">
      <c r="A22" s="1">
        <v>13</v>
      </c>
      <c r="B22" s="65" t="s">
        <v>144</v>
      </c>
      <c r="C22" s="66">
        <v>271340.67700000003</v>
      </c>
      <c r="D22" s="66"/>
      <c r="E22" s="66">
        <f t="shared" si="1"/>
        <v>-271340.67700000003</v>
      </c>
      <c r="F22" s="66" t="e">
        <f>#REF!-C22</f>
        <v>#REF!</v>
      </c>
    </row>
    <row r="23" spans="1:8" ht="16.5" customHeight="1">
      <c r="A23" s="1">
        <v>14</v>
      </c>
      <c r="B23" s="65" t="s">
        <v>145</v>
      </c>
      <c r="C23" s="66">
        <f>C20+C21-C22</f>
        <v>13295692.753</v>
      </c>
      <c r="D23" s="66">
        <f>D20+D21-D22</f>
        <v>13528556.749999998</v>
      </c>
      <c r="E23" s="66">
        <f>D23-C23</f>
        <v>232863.99699999765</v>
      </c>
      <c r="F23" s="66" t="e">
        <f>#REF!-C23</f>
        <v>#REF!</v>
      </c>
    </row>
    <row r="24" spans="1:8" ht="18.75" customHeight="1">
      <c r="A24" s="1">
        <v>15</v>
      </c>
      <c r="B24" s="65" t="s">
        <v>146</v>
      </c>
      <c r="C24" s="66">
        <f>C23*15%</f>
        <v>1994353.91295</v>
      </c>
      <c r="D24" s="66">
        <f>D23*15%</f>
        <v>2029283.5124999997</v>
      </c>
      <c r="E24" s="66">
        <f t="shared" si="1"/>
        <v>34929.599549999693</v>
      </c>
      <c r="F24" s="66" t="e">
        <f>#REF!-C24</f>
        <v>#REF!</v>
      </c>
    </row>
    <row r="25" spans="1:8" ht="16.5" customHeight="1">
      <c r="A25" s="1">
        <v>16</v>
      </c>
      <c r="B25" s="65" t="s">
        <v>93</v>
      </c>
      <c r="C25" s="66"/>
      <c r="D25" s="66"/>
      <c r="E25" s="66">
        <f t="shared" si="1"/>
        <v>0</v>
      </c>
      <c r="F25" s="66" t="e">
        <f>#REF!-C25</f>
        <v>#REF!</v>
      </c>
    </row>
    <row r="26" spans="1:8" ht="17.25" customHeight="1">
      <c r="A26" s="1">
        <v>17</v>
      </c>
      <c r="B26" s="65" t="s">
        <v>45</v>
      </c>
      <c r="C26" s="66">
        <f>C20-C24-C25</f>
        <v>10035170.08705</v>
      </c>
      <c r="D26" s="66">
        <f>D20-D24-D25</f>
        <v>9176967.7074999996</v>
      </c>
      <c r="E26" s="66">
        <f t="shared" si="1"/>
        <v>-858202.37955000065</v>
      </c>
      <c r="F26" s="66" t="e">
        <f>#REF!-C26</f>
        <v>#REF!</v>
      </c>
    </row>
    <row r="28" spans="1:8">
      <c r="A28" s="71"/>
      <c r="B28" s="60"/>
      <c r="C28" s="60"/>
      <c r="D28" s="162"/>
      <c r="E28" s="162"/>
    </row>
    <row r="29" spans="1:8" s="157" customFormat="1">
      <c r="A29" s="154" t="s">
        <v>171</v>
      </c>
      <c r="B29" s="154"/>
      <c r="C29" s="154"/>
      <c r="D29" s="154"/>
      <c r="E29" s="154"/>
      <c r="F29" s="154"/>
      <c r="G29" s="154"/>
      <c r="H29" s="154"/>
    </row>
    <row r="30" spans="1:8">
      <c r="A30" s="40" t="s">
        <v>151</v>
      </c>
      <c r="B30" s="40"/>
      <c r="C30" s="40"/>
      <c r="D30" s="40"/>
      <c r="E30" s="40"/>
      <c r="F30" s="40"/>
      <c r="G30" s="40"/>
      <c r="H30" s="40"/>
    </row>
  </sheetData>
  <mergeCells count="3">
    <mergeCell ref="A2:F2"/>
    <mergeCell ref="A3:F3"/>
    <mergeCell ref="A4:F4"/>
  </mergeCells>
  <pageMargins left="1.7" right="0.75" top="0.19" bottom="0.19" header="0.19" footer="0.19"/>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dimension ref="A1:H15"/>
  <sheetViews>
    <sheetView tabSelected="1" zoomScaleNormal="100" workbookViewId="0">
      <selection activeCell="I7" sqref="I7"/>
    </sheetView>
  </sheetViews>
  <sheetFormatPr defaultRowHeight="12.75"/>
  <cols>
    <col min="1" max="1" width="4.42578125" style="7" customWidth="1"/>
    <col min="2" max="2" width="41.5703125" style="7" customWidth="1"/>
    <col min="3" max="3" width="8.85546875" style="7" customWidth="1"/>
    <col min="4" max="4" width="12" style="7" customWidth="1"/>
    <col min="5" max="5" width="11.140625" style="7" customWidth="1"/>
    <col min="6" max="6" width="14.140625" style="7" customWidth="1"/>
    <col min="7" max="7" width="9.140625" style="7"/>
    <col min="8" max="8" width="11.42578125" style="7" customWidth="1"/>
    <col min="9" max="16384" width="9.140625" style="7"/>
  </cols>
  <sheetData>
    <row r="1" spans="1:8">
      <c r="G1" t="s">
        <v>59</v>
      </c>
    </row>
    <row r="2" spans="1:8" s="152" customFormat="1" ht="35.25" customHeight="1">
      <c r="A2" s="244" t="s">
        <v>213</v>
      </c>
      <c r="B2" s="245"/>
      <c r="C2" s="245"/>
      <c r="D2" s="245"/>
      <c r="E2" s="245"/>
      <c r="F2" s="245"/>
      <c r="G2" s="245"/>
      <c r="H2" s="245"/>
    </row>
    <row r="3" spans="1:8" ht="23.25" customHeight="1">
      <c r="A3" s="246"/>
      <c r="B3" s="246"/>
      <c r="C3" s="246"/>
      <c r="D3" s="246"/>
      <c r="E3" s="246"/>
      <c r="F3" s="246"/>
      <c r="G3" s="246"/>
      <c r="H3" s="246"/>
    </row>
    <row r="4" spans="1:8" ht="32.25" customHeight="1">
      <c r="A4" s="8"/>
      <c r="B4" s="247" t="s">
        <v>58</v>
      </c>
      <c r="C4" s="247" t="s">
        <v>11</v>
      </c>
      <c r="D4" s="249" t="s">
        <v>216</v>
      </c>
      <c r="E4" s="250"/>
      <c r="F4" s="251"/>
      <c r="G4" s="247" t="s">
        <v>214</v>
      </c>
      <c r="H4" s="145" t="s">
        <v>71</v>
      </c>
    </row>
    <row r="5" spans="1:8" ht="23.25" customHeight="1">
      <c r="A5" s="10"/>
      <c r="B5" s="248"/>
      <c r="C5" s="248"/>
      <c r="D5" s="150" t="s">
        <v>66</v>
      </c>
      <c r="E5" s="150" t="s">
        <v>18</v>
      </c>
      <c r="F5" s="145" t="s">
        <v>70</v>
      </c>
      <c r="G5" s="248"/>
      <c r="H5" s="9" t="s">
        <v>3</v>
      </c>
    </row>
    <row r="6" spans="1:8" ht="24.75" customHeight="1">
      <c r="A6" s="11">
        <v>1</v>
      </c>
      <c r="B6" s="12" t="s">
        <v>60</v>
      </c>
      <c r="C6" s="150" t="s">
        <v>67</v>
      </c>
      <c r="D6" s="14">
        <v>219729.9</v>
      </c>
      <c r="E6" s="14">
        <v>164890.29999999999</v>
      </c>
      <c r="F6" s="15">
        <v>75</v>
      </c>
      <c r="G6" s="14">
        <v>120675</v>
      </c>
      <c r="H6" s="15">
        <v>136.6</v>
      </c>
    </row>
    <row r="7" spans="1:8" ht="24" customHeight="1">
      <c r="A7" s="16">
        <v>2</v>
      </c>
      <c r="B7" s="17" t="s">
        <v>61</v>
      </c>
      <c r="C7" s="17" t="s">
        <v>5</v>
      </c>
      <c r="D7" s="18">
        <v>196628.9</v>
      </c>
      <c r="E7" s="18">
        <v>146774.29999999999</v>
      </c>
      <c r="F7" s="15">
        <v>74.599999999999994</v>
      </c>
      <c r="G7" s="18">
        <v>131883.1</v>
      </c>
      <c r="H7" s="15">
        <v>111.3</v>
      </c>
    </row>
    <row r="8" spans="1:8" ht="24">
      <c r="A8" s="19">
        <v>3</v>
      </c>
      <c r="B8" s="20" t="s">
        <v>62</v>
      </c>
      <c r="C8" s="151" t="s">
        <v>68</v>
      </c>
      <c r="D8" s="21"/>
      <c r="E8" s="18"/>
      <c r="F8" s="22"/>
      <c r="G8" s="18"/>
      <c r="H8" s="23"/>
    </row>
    <row r="9" spans="1:8" ht="24" customHeight="1">
      <c r="A9" s="24"/>
      <c r="B9" s="25" t="s">
        <v>63</v>
      </c>
      <c r="C9" s="13" t="s">
        <v>6</v>
      </c>
      <c r="D9" s="163">
        <v>36.4</v>
      </c>
      <c r="E9" s="14">
        <v>36.799999999999997</v>
      </c>
      <c r="F9" s="163">
        <v>101</v>
      </c>
      <c r="G9" s="14">
        <v>26.2</v>
      </c>
      <c r="H9" s="15">
        <v>140.30000000000001</v>
      </c>
    </row>
    <row r="10" spans="1:8" ht="24" customHeight="1">
      <c r="A10" s="24"/>
      <c r="B10" s="25" t="s">
        <v>64</v>
      </c>
      <c r="C10" s="17" t="s">
        <v>7</v>
      </c>
      <c r="D10" s="163">
        <v>48.6</v>
      </c>
      <c r="E10" s="14">
        <v>26.2</v>
      </c>
      <c r="F10" s="15">
        <v>54</v>
      </c>
      <c r="G10" s="14">
        <v>34.799999999999997</v>
      </c>
      <c r="H10" s="15">
        <v>75.3</v>
      </c>
    </row>
    <row r="11" spans="1:8" ht="24.75" customHeight="1">
      <c r="A11" s="16"/>
      <c r="B11" s="25" t="s">
        <v>65</v>
      </c>
      <c r="C11" s="150" t="s">
        <v>69</v>
      </c>
      <c r="D11" s="14">
        <v>5116.6000000000004</v>
      </c>
      <c r="E11" s="14">
        <v>3474</v>
      </c>
      <c r="F11" s="163">
        <v>67.900000000000006</v>
      </c>
      <c r="G11" s="14">
        <v>3391.4</v>
      </c>
      <c r="H11" s="163">
        <v>102.4</v>
      </c>
    </row>
    <row r="14" spans="1:8">
      <c r="A14" t="s">
        <v>72</v>
      </c>
    </row>
    <row r="15" spans="1:8">
      <c r="A15" t="s">
        <v>73</v>
      </c>
    </row>
  </sheetData>
  <mergeCells count="6">
    <mergeCell ref="A2:H2"/>
    <mergeCell ref="A3:H3"/>
    <mergeCell ref="B4:B5"/>
    <mergeCell ref="C4:C5"/>
    <mergeCell ref="D4:F4"/>
    <mergeCell ref="G4:G5"/>
  </mergeCells>
  <pageMargins left="1.7" right="0.70866141732283472" top="0.25" bottom="0.2" header="0.2" footer="0.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Аnalysis- 6 months 2021</vt:lpstr>
      <vt:lpstr>6 months 2021</vt:lpstr>
      <vt:lpstr>explanatory 6 months 2021</vt:lpstr>
      <vt:lpstr>Financial result 6 months 2021</vt:lpstr>
      <vt:lpstr>Period expenses 6 months </vt:lpstr>
      <vt:lpstr>Cost analysis 6 months 2021</vt:lpstr>
      <vt:lpstr>Table №5 6 months  </vt:lpstr>
      <vt:lpstr>Appendix №1 6 months 2021 </vt:lpstr>
      <vt:lpstr>'Аnalysis- 6 months 2021'!Область_печати</vt:lpstr>
    </vt:vector>
  </TitlesOfParts>
  <Company>Grizli777</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edgora</dc:creator>
  <cp:lastModifiedBy>Пользователь Windows</cp:lastModifiedBy>
  <cp:lastPrinted>2020-03-17T11:23:54Z</cp:lastPrinted>
  <dcterms:created xsi:type="dcterms:W3CDTF">2017-12-20T04:19:57Z</dcterms:created>
  <dcterms:modified xsi:type="dcterms:W3CDTF">2022-04-15T04:54:37Z</dcterms:modified>
</cp:coreProperties>
</file>