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0730" windowHeight="11760" tabRatio="904" firstSheet="1" activeTab="6"/>
  </bookViews>
  <sheets>
    <sheet name="2018 Й 1 ярим йил" sheetId="1" r:id="rId1"/>
    <sheet name="Пояс.зап-2018 1 кв." sheetId="2" r:id="rId2"/>
    <sheet name="Анализ-18 1-кв." sheetId="3" r:id="rId3"/>
    <sheet name="Пр№1 18 йил 1-кв." sheetId="4" r:id="rId4"/>
    <sheet name="финан.резул.18 йил 1-кв" sheetId="5" r:id="rId5"/>
    <sheet name="Табл№5 1-кв." sheetId="6" r:id="rId6"/>
    <sheet name="анализ себест.1-кв." sheetId="7" r:id="rId7"/>
  </sheets>
  <externalReferences>
    <externalReference r:id="rId8"/>
    <externalReference r:id="rId9"/>
    <externalReference r:id="rId10"/>
    <externalReference r:id="rId11"/>
    <externalReference r:id="rId12"/>
    <externalReference r:id="rId13"/>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0">[2]사양조정!#REF!,[2]사양조정!$C$11,[2]사양조정!$D$11,[2]사양조정!$E$11,[2]사양조정!$F$11</definedName>
    <definedName name="_a1Z" localSheetId="6">[2]사양조정!#REF!,[2]사양조정!$C$11,[2]사양조정!$D$11,[2]사양조정!$E$11,[2]사양조정!$F$11</definedName>
    <definedName name="_a1Z" localSheetId="2">[2]사양조정!#REF!,[2]사양조정!$C$11,[2]사양조정!$D$11,[2]사양조정!$E$11,[2]사양조정!$F$11</definedName>
    <definedName name="_a1Z" localSheetId="1">[2]사양조정!#REF!,[2]사양조정!$C$11,[2]사양조정!$D$11,[2]사양조정!$E$11,[2]사양조정!$F$11</definedName>
    <definedName name="_a1Z" localSheetId="3">[2]사양조정!#REF!,[2]사양조정!$C$11,[2]사양조정!$D$11,[2]사양조정!$E$11,[2]사양조정!$F$11</definedName>
    <definedName name="_a1Z" localSheetId="5">[2]사양조정!#REF!,[2]사양조정!$C$11,[2]사양조정!$D$11,[2]사양조정!$E$11,[2]사양조정!$F$11</definedName>
    <definedName name="_a1Z" localSheetId="4">[2]사양조정!#REF!,[2]사양조정!$C$11,[2]사양조정!$D$11,[2]사양조정!$E$11,[2]사양조정!$F$11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6"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1"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6"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1"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6" hidden="1">{#N/A,#N/A,TRUE,"일정"}</definedName>
    <definedName name="tt" localSheetId="2" hidden="1">{#N/A,#N/A,TRUE,"일정"}</definedName>
    <definedName name="tt" localSheetId="1" hidden="1">{#N/A,#N/A,TRUE,"일정"}</definedName>
    <definedName name="tt" localSheetId="3" hidden="1">{#N/A,#N/A,TRUE,"일정"}</definedName>
    <definedName name="tt" localSheetId="5" hidden="1">{#N/A,#N/A,TRUE,"일정"}</definedName>
    <definedName name="tt" localSheetId="4" hidden="1">{#N/A,#N/A,TRUE,"일정"}</definedName>
    <definedName name="tt" hidden="1">{#N/A,#N/A,TRUE,"일정"}</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1"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1"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6" hidden="1">{#N/A,#N/A,TRUE,"일정"}</definedName>
    <definedName name="wrn.주간._.보고." localSheetId="2" hidden="1">{#N/A,#N/A,TRUE,"일정"}</definedName>
    <definedName name="wrn.주간._.보고." localSheetId="1" hidden="1">{#N/A,#N/A,TRUE,"일정"}</definedName>
    <definedName name="wrn.주간._.보고." localSheetId="3" hidden="1">{#N/A,#N/A,TRUE,"일정"}</definedName>
    <definedName name="wrn.주간._.보고." localSheetId="5" hidden="1">{#N/A,#N/A,TRUE,"일정"}</definedName>
    <definedName name="wrn.주간._.보고." localSheetId="4" hidden="1">{#N/A,#N/A,TRUE,"일정"}</definedName>
    <definedName name="wrn.주간._.보고." hidden="1">{#N/A,#N/A,TRUE,"일정"}</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6" hidden="1">{#N/A,#N/A,TRUE,"일정"}</definedName>
    <definedName name="WWWW" localSheetId="2" hidden="1">{#N/A,#N/A,TRUE,"일정"}</definedName>
    <definedName name="WWWW" localSheetId="1" hidden="1">{#N/A,#N/A,TRUE,"일정"}</definedName>
    <definedName name="WWWW" localSheetId="3" hidden="1">{#N/A,#N/A,TRUE,"일정"}</definedName>
    <definedName name="WWWW" localSheetId="5" hidden="1">{#N/A,#N/A,TRUE,"일정"}</definedName>
    <definedName name="WWWW" localSheetId="4" hidden="1">{#N/A,#N/A,TRUE,"일정"}</definedName>
    <definedName name="WWWW" hidden="1">{#N/A,#N/A,TRUE,"일정"}</definedName>
    <definedName name="_xlnm.Database" localSheetId="0">#REF!</definedName>
    <definedName name="_xlnm.Database" localSheetId="6">#REF!</definedName>
    <definedName name="_xlnm.Database" localSheetId="2">#REF!</definedName>
    <definedName name="_xlnm.Database" localSheetId="1">#REF!</definedName>
    <definedName name="_xlnm.Database" localSheetId="3">#REF!</definedName>
    <definedName name="_xlnm.Database" localSheetId="5">#REF!</definedName>
    <definedName name="_xlnm.Database" localSheetId="4">#REF!</definedName>
    <definedName name="_xlnm.Database">#REF!</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1"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1"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1"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1"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1"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1"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E26" i="6"/>
  <c r="E25"/>
  <c r="E24"/>
  <c r="E23"/>
  <c r="E22"/>
  <c r="E21"/>
  <c r="E20"/>
  <c r="E18"/>
  <c r="E17"/>
  <c r="E16"/>
  <c r="E15"/>
  <c r="E14"/>
  <c r="E13"/>
  <c r="E12"/>
  <c r="E11"/>
  <c r="E10"/>
  <c r="E9"/>
  <c r="E8"/>
  <c r="E7"/>
  <c r="D17" i="7"/>
  <c r="C17"/>
  <c r="B17"/>
  <c r="B19" i="5"/>
  <c r="B13"/>
  <c r="B12"/>
  <c r="B18" s="1"/>
  <c r="B23" s="1"/>
  <c r="B25" l="1"/>
  <c r="B26" s="1"/>
  <c r="B28" s="1"/>
  <c r="A32" i="2"/>
  <c r="H22" i="1"/>
  <c r="H21"/>
  <c r="H20"/>
  <c r="H19"/>
  <c r="F19"/>
  <c r="H18"/>
  <c r="H17"/>
  <c r="F17"/>
  <c r="H16"/>
  <c r="F16"/>
  <c r="H15"/>
  <c r="F15"/>
  <c r="H13"/>
  <c r="G13"/>
  <c r="E13"/>
  <c r="H12"/>
  <c r="H11"/>
  <c r="H10"/>
  <c r="F10"/>
  <c r="H8"/>
  <c r="F8"/>
</calcChain>
</file>

<file path=xl/sharedStrings.xml><?xml version="1.0" encoding="utf-8"?>
<sst xmlns="http://schemas.openxmlformats.org/spreadsheetml/2006/main" count="253" uniqueCount="225">
  <si>
    <t>"Кварц" АЖда</t>
  </si>
  <si>
    <t>2018 йил I ярим йиллик асосий техник-иқтисодий кўрсаткичлар бўйича</t>
  </si>
  <si>
    <t>режанинг бажарилиши</t>
  </si>
  <si>
    <t xml:space="preserve">           </t>
  </si>
  <si>
    <t xml:space="preserve">                                               </t>
  </si>
  <si>
    <t xml:space="preserve">  №</t>
  </si>
  <si>
    <t xml:space="preserve">     %</t>
  </si>
  <si>
    <t>в 4,7 р</t>
  </si>
  <si>
    <t>%</t>
  </si>
  <si>
    <t xml:space="preserve"> -</t>
  </si>
  <si>
    <t xml:space="preserve"> "</t>
  </si>
  <si>
    <t xml:space="preserve">   "</t>
  </si>
  <si>
    <t>"</t>
  </si>
  <si>
    <t xml:space="preserve">№ </t>
  </si>
  <si>
    <t xml:space="preserve"> 4.1</t>
  </si>
  <si>
    <t xml:space="preserve"> 4.2</t>
  </si>
  <si>
    <t xml:space="preserve"> 4.3</t>
  </si>
  <si>
    <t>Raw materials and materials</t>
  </si>
  <si>
    <t>Fuel and Energy</t>
  </si>
  <si>
    <t>Fee</t>
  </si>
  <si>
    <t>Social Insurance Payments</t>
  </si>
  <si>
    <t>Indirect material costs</t>
  </si>
  <si>
    <t>Indirect wage charges</t>
  </si>
  <si>
    <t>Total overhead costs:</t>
  </si>
  <si>
    <t>of which: breaks into a complete repairs reserve</t>
  </si>
  <si>
    <t>amirtization</t>
  </si>
  <si>
    <t>Total:</t>
  </si>
  <si>
    <t>in mln soums</t>
  </si>
  <si>
    <t>Indicators</t>
  </si>
  <si>
    <t xml:space="preserve">Plan for 2018
</t>
  </si>
  <si>
    <t xml:space="preserve">Plan
</t>
  </si>
  <si>
    <t xml:space="preserve">                                         Chief accountant                                                    Isaboev A.</t>
  </si>
  <si>
    <t xml:space="preserve">                                        Head of SDBP                                                  Yusufjanova Yo.</t>
  </si>
  <si>
    <t>Net proceeds from realization of products (works, services)</t>
  </si>
  <si>
    <t>Cost of production (works, services) sold</t>
  </si>
  <si>
    <t>Gross profit from total sales of the product</t>
  </si>
  <si>
    <t>Total expense of the period: from them</t>
  </si>
  <si>
    <t>Product realization costs</t>
  </si>
  <si>
    <t>Administrative expenses</t>
  </si>
  <si>
    <t>Other operating costs</t>
  </si>
  <si>
    <t>Other operating income</t>
  </si>
  <si>
    <t>Benefits of Main Operations</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</si>
  <si>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</si>
  <si>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</si>
  <si>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</si>
  <si>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</si>
  <si>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</si>
  <si>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</si>
  <si>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</si>
  <si>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</si>
  <si>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</si>
  <si>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Other taxes</t>
  </si>
  <si>
    <t>Net profit</t>
  </si>
  <si>
    <t>Indicator name</t>
  </si>
  <si>
    <t>Plan</t>
  </si>
  <si>
    <t>Truth</t>
  </si>
  <si>
    <t>Net earnings per share</t>
  </si>
  <si>
    <t>Production cost price</t>
  </si>
  <si>
    <t>Gross Financial Results</t>
  </si>
  <si>
    <t>The expense of the period is as follows:</t>
  </si>
  <si>
    <t>Cost of sales</t>
  </si>
  <si>
    <t>Management costs</t>
  </si>
  <si>
    <t>Financial result from main activity</t>
  </si>
  <si>
    <t>Income and Expenses from Financial Activities</t>
  </si>
  <si>
    <t>Interest Income</t>
  </si>
  <si>
    <t>Income from the exchange rate difference</t>
  </si>
  <si>
    <t>Funding costs</t>
  </si>
  <si>
    <t>Benefit from income tax</t>
  </si>
  <si>
    <t>Reimbursement and separation costs for the tax base</t>
  </si>
  <si>
    <t>Taxation benefits</t>
  </si>
  <si>
    <t>Income tax</t>
  </si>
  <si>
    <t xml:space="preserve">                                     Chairman of the Board                                             Pulatov A.</t>
  </si>
  <si>
    <t xml:space="preserve">                                     Chief accountant                                                        Isaboev A.</t>
  </si>
  <si>
    <t xml:space="preserve">                                     Head of SDBP                                                           Yusufjanova Yo.</t>
  </si>
  <si>
    <t xml:space="preserve">Indicators
</t>
  </si>
  <si>
    <t xml:space="preserve">Measurement unit
</t>
  </si>
  <si>
    <t>plan</t>
  </si>
  <si>
    <t xml:space="preserve">Completion of the plan%
</t>
  </si>
  <si>
    <t xml:space="preserve">Growth rates
</t>
  </si>
  <si>
    <t>1. Completion of the production plan</t>
  </si>
  <si>
    <t>2. Production of clientele venter .</t>
  </si>
  <si>
    <t>3. Sale of finished venter.</t>
  </si>
  <si>
    <t>              4. Economic indicators of production</t>
  </si>
  <si>
    <t>5. Corporate financial status</t>
  </si>
  <si>
    <t>Resolution of the Cabinet of Ministers of the Republic of Uzbekistan № 207 of 07. 07. 2015 "Joint Stock Company - State share</t>
  </si>
  <si>
    <t>activity of joint-stock companies and other undertakings</t>
  </si>
  <si>
    <t>Implementation of the Criterion for Effectiveness Assessment "</t>
  </si>
  <si>
    <t>A charter has been developed in the "Quartz" JSC. Assessment of efficiency based on the Charter</t>
  </si>
  <si>
    <t>It is important to evaluate the effectiveness of a given periodicity</t>
  </si>
  <si>
    <t>  - Trademark at comparable prices</t>
  </si>
  <si>
    <t>Production of glass products is in natural volumes</t>
  </si>
  <si>
    <t>There is no past due receivables</t>
  </si>
  <si>
    <t xml:space="preserve">                                     Chairman of the Board                                      </t>
  </si>
  <si>
    <t xml:space="preserve">       Pulatov A.</t>
  </si>
  <si>
    <t>Yusufjanova Yo.</t>
  </si>
  <si>
    <t xml:space="preserve">                                        Head of SDBP                                                           </t>
  </si>
  <si>
    <t>Volume of commodity output in current prices</t>
  </si>
  <si>
    <t>Size of commodity output in comparable prices</t>
  </si>
  <si>
    <t>Total staff</t>
  </si>
  <si>
    <t>including those employed in I / CH</t>
  </si>
  <si>
    <t>Labor productivity</t>
  </si>
  <si>
    <t>Made product</t>
  </si>
  <si>
    <t>   - glass bottle is in my body</t>
  </si>
  <si>
    <t>   - bottle bottle is in my mouth</t>
  </si>
  <si>
    <t>   - the window of construction and physics</t>
  </si>
  <si>
    <t>People's consumer goods at retail prices</t>
  </si>
  <si>
    <t>Benefits</t>
  </si>
  <si>
    <t>   Rentabelnost</t>
  </si>
  <si>
    <t>Salary fund</t>
  </si>
  <si>
    <t>Average wage per employee per employee</t>
  </si>
  <si>
    <t>Measurement unit</t>
  </si>
  <si>
    <t>thousand</t>
  </si>
  <si>
    <t>sum</t>
  </si>
  <si>
    <t>      "</t>
  </si>
  <si>
    <t>man</t>
  </si>
  <si>
    <t>thousand sum</t>
  </si>
  <si>
    <t>thousand pounds</t>
  </si>
  <si>
    <t>thousand sqm</t>
  </si>
  <si>
    <t xml:space="preserve">First half of 2018
</t>
  </si>
  <si>
    <t xml:space="preserve">Growth Rate%
</t>
  </si>
  <si>
    <t xml:space="preserve">           Chairman of the Board                                      </t>
  </si>
  <si>
    <t xml:space="preserve">                  Head of SDBP                                                           </t>
  </si>
  <si>
    <t>Analysis of production cost of JSC "Kvarts"</t>
  </si>
  <si>
    <t xml:space="preserve">Financial results for  JSC "Kvarts" for I-quarter 2018
</t>
  </si>
  <si>
    <t xml:space="preserve">I-quarter6 of 2018
</t>
  </si>
  <si>
    <t>I-quarter</t>
  </si>
  <si>
    <t>2018 I-quarter</t>
  </si>
  <si>
    <t xml:space="preserve">Analysis of production and business activities
                                   Quartz JSC for the I quarter of 2018
</t>
  </si>
  <si>
    <t xml:space="preserve">The joint-stock company "Quartz" for the first quarter of 2018 produced a commodity
products in current prices to 73 192.225 mln. soums or 109.6% of the projected
volume, while the growth rate of production compared to last year amounted to 104.7%.
In comparable prices, the output of marketable products amounted to 44 137.836 million soums,
101.9% of the corresponding period last year.
</t>
  </si>
  <si>
    <t>in retail prices in the amount of 698.113 million soums, which is 1.02% of the total</t>
  </si>
  <si>
    <t>sales of products. The task of the production of consumer goods</t>
  </si>
  <si>
    <t>performed at 100.0% due to the lack of sales through the company store</t>
  </si>
  <si>
    <t>In the first quarter of 2018, the company sold consumer goods</t>
  </si>
  <si>
    <t>in the approved calculated balance of production and consumption of glass is observed</t>
  </si>
  <si>
    <t>slower growth compared to last year (29.9%).</t>
  </si>
  <si>
    <t>In the first quarter of 2018, the following was sold to consumers:</t>
  </si>
  <si>
    <t>                     in fiz. - 13,087 mln pieces</t>
  </si>
  <si>
    <t>Steklobank in usl. 0.5 l isch. - 40.711 mln. pieces in the amount of 13 595 million soums</t>
  </si>
  <si>
    <t>Glass bottles in usl. 0.5 l isch. - 28.266  mln. pieces in the amount of 18 516.5 million soums</t>
  </si>
  <si>
    <t>                      in fiz. - 29,446  mln. Pieces</t>
  </si>
  <si>
    <t>Sheet glass in the condition.2 mm exhausted: - 2,368 tm2 in the amount of 35,233 mln soums</t>
  </si>
  <si>
    <t>                      in fiz. - 1,347 tm2</t>
  </si>
  <si>
    <t>Remains of finished products as of 01.04.2018 amounted to:</t>
  </si>
  <si>
    <t>                     in fiz. - 4,779 mln pieces</t>
  </si>
  <si>
    <t>                     in fiz. - 0,599 mln pieces</t>
  </si>
  <si>
    <t>Sheet glass in the condition.2 mm exhausted: - 788 tm2 for the amount of 3,886.811 million soums</t>
  </si>
  <si>
    <t>                     in fiz. - 420 t.m2</t>
  </si>
  <si>
    <t>For the first quarter of 2018 for export shipped:</t>
  </si>
  <si>
    <t>In the first quarter of 2018, the Quartz Joint-Stock Company manufactured products in</t>
  </si>
  <si>
    <t>current prices in the amount of 73 192.225 million soums, production cost</t>
  </si>
  <si>
    <t>output amounted to 39 036.678 million sums. For the production of 1000 soum</t>
  </si>
  <si>
    <t>marketable products spent 691,680 sum, the overall profitability of the produced</t>
  </si>
  <si>
    <t>products accounted for 44.6%.</t>
  </si>
  <si>
    <t>Net revenue from product sales amounted to 68,205.809 million soums received</t>
  </si>
  <si>
    <t>profits before tax 25 375.746 million soums, after taxes net profit</t>
  </si>
  <si>
    <t>amounted to 22 232.674 million soums. The profitability of sales in gross</t>
  </si>
  <si>
    <t>profit was 49.02%, net profit margin was 32.6%.</t>
  </si>
  <si>
    <t>Expenses of the period amounted to 11,588.889 million soums, including:</t>
  </si>
  <si>
    <t>management expenses 2,295.235 mln. soums</t>
  </si>
  <si>
    <t>other operating expenses 7 793.55 mln. soums</t>
  </si>
  <si>
    <t>sales expenses 1 500,103 mln.soums</t>
  </si>
  <si>
    <t>During the reporting period, received a positive balance from financial activities</t>
  </si>
  <si>
    <t>activities. Expenses for financial activities amounted to 770.779 million soums.</t>
  </si>
  <si>
    <t>Income from financial activities - 3,830.509 million soums, including income in the form of</t>
  </si>
  <si>
    <t>percent - 3 417.541 million soums.</t>
  </si>
  <si>
    <t>         01. 04.18 year receivables - 17 241,32 million soums</t>
  </si>
  <si>
    <t>of which: customer and customer debt - 4 893,141 million soums</t>
  </si>
  <si>
    <t>goods sold to suppliers and contractors - 5 452,064 million soums</t>
  </si>
  <si>
    <t>taxes and deductions to the budget - 3137,209 million soums</t>
  </si>
  <si>
    <t>Prepayments on targeted state funds and insurance - 133,981 million soums</t>
  </si>
  <si>
    <t>other receivables - 3 624,925 million soums</t>
  </si>
  <si>
    <t>       Borrower debt of 01.04.18 years - 15 804,658 million soums</t>
  </si>
  <si>
    <t>of which: debt to suppliers and contractors - 3 888,533 million soums</t>
  </si>
  <si>
    <t>and 5 160,323 million soums</t>
  </si>
  <si>
    <t>The budget debt payment amounted to 3 243,607 million soums</t>
  </si>
  <si>
    <t>targeted government funds - 1 916,007 million soums</t>
  </si>
  <si>
    <t>labor payment - 676,306 million soums</t>
  </si>
  <si>
    <t>other creditworthiness - 919,882 million sums</t>
  </si>
  <si>
    <t>The organization's activities according to the report for I quarter, 2018</t>
  </si>
  <si>
    <t>According to paragraph 27 of PKM RUz No. 207, the effectiveness of the enterprise’s activity</t>
  </si>
  <si>
    <t>key and additional key performance indicators recognized as high.</t>
  </si>
  <si>
    <t>the main indicators of efficiency are 189,6%</t>
  </si>
  <si>
    <t>The sum of additional key performance indicators was 89,7%.</t>
  </si>
  <si>
    <t>Amount of commodity output in current prices</t>
  </si>
  <si>
    <t xml:space="preserve">The size of the branded product at a comparable price
</t>
  </si>
  <si>
    <t xml:space="preserve"> Manufactured products:</t>
  </si>
  <si>
    <t>Glassbank in usl. 0.5 l isch. - 13,686 mln. pieces in the amount of 2 928.41 million soums</t>
  </si>
  <si>
    <t xml:space="preserve"> - Steklobanka physics. Isch</t>
  </si>
  <si>
    <t xml:space="preserve"> - steklobutylka fiz.isch.</t>
  </si>
  <si>
    <t xml:space="preserve"> - steklo stroit.v physics. Isch</t>
  </si>
  <si>
    <t>thousand pieces</t>
  </si>
  <si>
    <t>thousand m2</t>
  </si>
  <si>
    <t>Explanatory note
in the I quarter. 2018 for JSC "Quartz".</t>
  </si>
  <si>
    <t>Performance of technical and economic indicators for JSC "Quartz":</t>
  </si>
  <si>
    <t>    The volume of production is 73 192 225 thousand sum</t>
  </si>
  <si>
    <t>  - growth rate - 104,7%</t>
  </si>
  <si>
    <t>    The volume of production is 44 137 836 thousand sum</t>
  </si>
  <si>
    <t>  - Growth rate - 101,9%</t>
  </si>
  <si>
    <t>  - glass bottles in physical terms - 17,087 mln. pcs</t>
  </si>
  <si>
    <t>Average wages - 1 648.8 thousand soms</t>
  </si>
  <si>
    <t>  - growth rate - 113,4%</t>
  </si>
  <si>
    <t>  - glass bottle in physical terms - 28,790 mln.pcs</t>
  </si>
  <si>
    <t>  - growth rates - 99,0%</t>
  </si>
  <si>
    <t>  - The size of the space - 1 782 thousand sq.m2.</t>
  </si>
  <si>
    <t>  - Growth rate - 94,9%</t>
  </si>
  <si>
    <t>Production of glass products is based on the needs
market according to the concluded agreements on the demand of the buyer. Due
with the expiration of the operational period of the glass furnace in the shop
the production of glass and with a decrease in the supply of natural gas eat
glass decreased, resulting in non-compliance
growth rate for the production of glass.</t>
  </si>
  <si>
    <t>The cost of production is 39 036 678 thousand sum</t>
  </si>
  <si>
    <t>Net profit - 22 232 674 thousand soums</t>
  </si>
  <si>
    <t>Rentabout - 44,6%</t>
  </si>
  <si>
    <t xml:space="preserve">                          Number of employees at "Quartz" JSC made up 2 230 people on 01.04.2018</t>
  </si>
  <si>
    <t>including the number of employees employed in production - 2 066 people</t>
  </si>
  <si>
    <t>Salary fund - 11 030 401 thousand sum</t>
  </si>
  <si>
    <t>Debtor debt amounted to 17 241,320 million soums per 01.04.2018</t>
  </si>
  <si>
    <t>Borrowing of the creditor on 01.04.2018 - 15 804,658 mln.sums</t>
  </si>
  <si>
    <t xml:space="preserve">  The volume of sales on the value - 68 173 103 thousand sum</t>
  </si>
  <si>
    <t>Comparative table of the JSC "Kvarts"  on the main financial indicators for I quarter 2017-2018</t>
  </si>
  <si>
    <t>for I quarter 2017 year</t>
  </si>
  <si>
    <t>for I quarter 2018 year</t>
  </si>
  <si>
    <t>deviation</t>
  </si>
  <si>
    <t>Glass bottles in usl. 0.5 l isch. - 0.463 mln. pieces in the amount of 332.904 million soums</t>
  </si>
  <si>
    <t>Glass bank in fiz. Isch - 44 mln piece in the amount of 11.67 thousand USD</t>
  </si>
  <si>
    <t>Glass in fiz.isch. - 32 thousand m2. in the amount of 81.98 thousand US dollars</t>
  </si>
  <si>
    <t xml:space="preserve">Implementation of main Business Plans at  JSC "Kvarts" during I-quarter of 2018
</t>
  </si>
  <si>
    <t>Fact</t>
  </si>
  <si>
    <t xml:space="preserve">Fact
</t>
  </si>
</sst>
</file>

<file path=xl/styles.xml><?xml version="1.0" encoding="utf-8"?>
<styleSheet xmlns="http://schemas.openxmlformats.org/spreadsheetml/2006/main">
  <numFmts count="30">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 numFmtId="193" formatCode="#,##0.00_ ;[Red]\-#,##0.00\ "/>
  </numFmts>
  <fonts count="93">
    <font>
      <sz val="10"/>
      <name val="Arial Cyr"/>
      <charset val="204"/>
    </font>
    <font>
      <sz val="10"/>
      <name val="Arial Cyr"/>
      <charset val="204"/>
    </font>
    <font>
      <sz val="16"/>
      <name val="Times New Roman"/>
      <family val="1"/>
      <charset val="204"/>
    </font>
    <font>
      <i/>
      <sz val="11"/>
      <name val="Arial Cyr"/>
      <charset val="204"/>
    </font>
    <font>
      <i/>
      <sz val="14"/>
      <name val="Arial Cyr"/>
      <charset val="204"/>
    </font>
    <font>
      <i/>
      <sz val="12"/>
      <name val="Arial Cyr"/>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sz val="14"/>
      <name val="Times New Roman"/>
      <family val="1"/>
      <charset val="204"/>
    </font>
    <font>
      <b/>
      <i/>
      <sz val="13"/>
      <name val="Times New Roman"/>
      <family val="1"/>
      <charset val="204"/>
    </font>
    <font>
      <i/>
      <sz val="13"/>
      <name val="Times New Roman"/>
      <family val="1"/>
      <charset val="204"/>
    </font>
    <font>
      <sz val="14"/>
      <name val="Arial Cyr"/>
      <charset val="204"/>
    </font>
    <font>
      <b/>
      <sz val="12"/>
      <name val="Arial Cyr"/>
      <charset val="204"/>
    </font>
    <font>
      <sz val="10"/>
      <color rgb="FF000000"/>
      <name val="Arial"/>
      <family val="2"/>
      <charset val="204"/>
    </font>
    <font>
      <i/>
      <sz val="10"/>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u/>
      <sz val="10"/>
      <name val="Arial Cyr"/>
      <family val="2"/>
      <charset val="204"/>
    </font>
    <font>
      <sz val="10"/>
      <color rgb="FFFF0000"/>
      <name val="Arial Cyr"/>
      <charset val="204"/>
    </font>
    <font>
      <sz val="10"/>
      <name val="Bodoni MT Black"/>
      <family val="1"/>
    </font>
    <font>
      <sz val="8"/>
      <name val="Arial Cyr"/>
      <charset val="204"/>
    </font>
    <font>
      <sz val="12"/>
      <name val="Arial Cyr"/>
      <family val="2"/>
      <charset val="204"/>
    </font>
    <font>
      <i/>
      <sz val="12"/>
      <name val="Arial Cyr"/>
      <charset val="186"/>
    </font>
    <font>
      <sz val="12"/>
      <name val="Arial Cyr"/>
      <charset val="186"/>
    </font>
    <font>
      <sz val="11"/>
      <name val="Arial Cyr"/>
      <charset val="204"/>
    </font>
    <font>
      <b/>
      <sz val="14"/>
      <name val="Times New Roman"/>
      <family val="1"/>
      <charset val="204"/>
    </font>
    <font>
      <sz val="13"/>
      <name val="Arial Cyr"/>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09">
    <xf numFmtId="0" fontId="0" fillId="0" borderId="0"/>
    <xf numFmtId="0" fontId="10" fillId="0" borderId="0"/>
    <xf numFmtId="0" fontId="11" fillId="0" borderId="0"/>
    <xf numFmtId="0" fontId="12" fillId="0" borderId="0"/>
    <xf numFmtId="0" fontId="10" fillId="0" borderId="0"/>
    <xf numFmtId="0" fontId="13" fillId="0" borderId="0" applyFont="0" applyFill="0" applyBorder="0" applyAlignment="0" applyProtection="0"/>
    <xf numFmtId="0" fontId="14" fillId="0" borderId="0" applyFont="0" applyFill="0" applyBorder="0" applyAlignment="0" applyProtection="0"/>
    <xf numFmtId="0" fontId="15" fillId="0" borderId="0"/>
    <xf numFmtId="0" fontId="10" fillId="0" borderId="0"/>
    <xf numFmtId="0" fontId="16" fillId="0" borderId="0"/>
    <xf numFmtId="167" fontId="17" fillId="0" borderId="0" applyFont="0" applyFill="0" applyBorder="0" applyAlignment="0" applyProtection="0"/>
    <xf numFmtId="0" fontId="10" fillId="0" borderId="0"/>
    <xf numFmtId="0" fontId="13" fillId="0" borderId="0" applyFont="0" applyFill="0" applyBorder="0" applyAlignment="0" applyProtection="0"/>
    <xf numFmtId="167" fontId="17" fillId="0" borderId="0" applyFont="0" applyFill="0" applyBorder="0" applyAlignment="0" applyProtection="0"/>
    <xf numFmtId="0" fontId="17" fillId="0" borderId="0" applyFont="0" applyFill="0" applyBorder="0" applyAlignment="0" applyProtection="0"/>
    <xf numFmtId="0" fontId="10" fillId="0" borderId="0"/>
    <xf numFmtId="0" fontId="15" fillId="0" borderId="0"/>
    <xf numFmtId="0" fontId="17" fillId="0" borderId="0" applyFont="0" applyFill="0" applyBorder="0" applyAlignment="0" applyProtection="0"/>
    <xf numFmtId="0" fontId="10" fillId="0" borderId="0"/>
    <xf numFmtId="0" fontId="17" fillId="0" borderId="0" applyFont="0" applyFill="0" applyBorder="0" applyAlignment="0" applyProtection="0"/>
    <xf numFmtId="0" fontId="15" fillId="0" borderId="0"/>
    <xf numFmtId="0" fontId="15" fillId="0" borderId="0"/>
    <xf numFmtId="0" fontId="16" fillId="0" borderId="0"/>
    <xf numFmtId="167" fontId="17" fillId="0" borderId="0" applyFont="0" applyFill="0" applyBorder="0" applyAlignment="0" applyProtection="0"/>
    <xf numFmtId="0" fontId="10" fillId="0" borderId="0"/>
    <xf numFmtId="0" fontId="13" fillId="0" borderId="0" applyFont="0" applyFill="0" applyBorder="0" applyAlignment="0" applyProtection="0"/>
    <xf numFmtId="0" fontId="10" fillId="0" borderId="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1" fillId="0" borderId="0"/>
    <xf numFmtId="0" fontId="22"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17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5"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1" fontId="25" fillId="0" borderId="0" applyFont="0" applyFill="0" applyBorder="0" applyAlignment="0" applyProtection="0"/>
    <xf numFmtId="0" fontId="25" fillId="0" borderId="0" applyFont="0" applyFill="0" applyBorder="0" applyAlignment="0" applyProtection="0"/>
    <xf numFmtId="0" fontId="28" fillId="0" borderId="0" applyFont="0" applyFill="0" applyBorder="0" applyAlignment="0" applyProtection="0"/>
    <xf numFmtId="0" fontId="27"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27"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4" fillId="0" borderId="0" applyFont="0" applyFill="0" applyBorder="0" applyAlignment="0" applyProtection="0"/>
    <xf numFmtId="173" fontId="35"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3" fontId="34" fillId="0" borderId="0" applyFont="0" applyFill="0" applyBorder="0" applyAlignment="0" applyProtection="0"/>
    <xf numFmtId="173" fontId="35"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4" fontId="36" fillId="0" borderId="0" applyFont="0" applyFill="0" applyBorder="0" applyAlignment="0" applyProtection="0"/>
    <xf numFmtId="174" fontId="37" fillId="0" borderId="0" applyFont="0" applyFill="0" applyBorder="0" applyAlignment="0" applyProtection="0"/>
    <xf numFmtId="169" fontId="30" fillId="0" borderId="0" applyFont="0" applyFill="0" applyBorder="0" applyAlignment="0" applyProtection="0"/>
    <xf numFmtId="169"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9"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175"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7"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27"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4" fillId="0" borderId="0" applyFont="0" applyFill="0" applyBorder="0" applyAlignment="0" applyProtection="0"/>
    <xf numFmtId="177" fontId="35"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7" fontId="34" fillId="0" borderId="0" applyFont="0" applyFill="0" applyBorder="0" applyAlignment="0" applyProtection="0"/>
    <xf numFmtId="177" fontId="35"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68" fontId="30" fillId="0" borderId="0" applyFont="0" applyFill="0" applyBorder="0" applyAlignment="0" applyProtection="0"/>
    <xf numFmtId="168"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9" fillId="0" borderId="0" applyFont="0" applyFill="0" applyBorder="0" applyAlignment="0" applyProtection="0"/>
    <xf numFmtId="0" fontId="40" fillId="0" borderId="0"/>
    <xf numFmtId="0" fontId="28" fillId="0" borderId="0" applyFont="0" applyFill="0" applyBorder="0" applyAlignment="0" applyProtection="0"/>
    <xf numFmtId="178" fontId="41" fillId="0" borderId="0" applyFont="0" applyFill="0" applyBorder="0" applyAlignment="0" applyProtection="0"/>
    <xf numFmtId="0" fontId="29" fillId="0" borderId="0" applyFont="0" applyFill="0" applyBorder="0" applyAlignment="0" applyProtection="0"/>
    <xf numFmtId="179" fontId="41" fillId="0" borderId="0" applyFont="0" applyFill="0" applyBorder="0" applyAlignment="0" applyProtection="0"/>
    <xf numFmtId="38" fontId="20" fillId="2" borderId="6">
      <protection locked="0"/>
    </xf>
    <xf numFmtId="38" fontId="20" fillId="0" borderId="6"/>
    <xf numFmtId="38" fontId="42" fillId="0" borderId="6"/>
    <xf numFmtId="180" fontId="20" fillId="0" borderId="6"/>
    <xf numFmtId="0" fontId="42" fillId="0" borderId="6" applyNumberFormat="0">
      <alignment horizontal="center"/>
    </xf>
    <xf numFmtId="38" fontId="42" fillId="3" borderId="6" applyNumberFormat="0" applyFont="0" applyBorder="0" applyAlignment="0">
      <alignment horizontal="center"/>
    </xf>
    <xf numFmtId="0" fontId="43" fillId="0" borderId="6" applyNumberFormat="0"/>
    <xf numFmtId="0" fontId="42" fillId="0" borderId="6" applyNumberFormat="0"/>
    <xf numFmtId="0" fontId="43" fillId="0" borderId="6" applyNumberFormat="0">
      <alignment horizontal="right"/>
    </xf>
    <xf numFmtId="0" fontId="17" fillId="0" borderId="0" applyFont="0" applyFill="0" applyBorder="0" applyAlignment="0" applyProtection="0"/>
    <xf numFmtId="0" fontId="44" fillId="0" borderId="0"/>
    <xf numFmtId="0" fontId="29" fillId="0" borderId="0"/>
    <xf numFmtId="0" fontId="41" fillId="0" borderId="0"/>
    <xf numFmtId="0" fontId="45" fillId="0" borderId="0"/>
    <xf numFmtId="181" fontId="46" fillId="0" borderId="0" applyFont="0" applyFill="0" applyBorder="0" applyAlignment="0" applyProtection="0"/>
    <xf numFmtId="0" fontId="47" fillId="0" borderId="10" applyNumberFormat="0" applyAlignment="0" applyProtection="0">
      <alignment horizontal="left" vertical="center"/>
    </xf>
    <xf numFmtId="0" fontId="47" fillId="0" borderId="3">
      <alignment horizontal="left" vertical="center"/>
    </xf>
    <xf numFmtId="0" fontId="22" fillId="0" borderId="0"/>
    <xf numFmtId="0" fontId="1" fillId="0" borderId="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48" fillId="0" borderId="0" applyFont="0" applyFill="0" applyBorder="0" applyAlignment="0" applyProtection="0"/>
    <xf numFmtId="0" fontId="50" fillId="0" borderId="0" applyFont="0" applyFill="0" applyBorder="0" applyAlignment="0" applyProtection="0"/>
    <xf numFmtId="0" fontId="48" fillId="0" borderId="0" applyFont="0" applyFill="0" applyBorder="0" applyAlignment="0" applyProtection="0"/>
    <xf numFmtId="178" fontId="51" fillId="0" borderId="0" applyFont="0" applyFill="0" applyBorder="0" applyAlignment="0" applyProtection="0"/>
    <xf numFmtId="179" fontId="49" fillId="0" borderId="0" applyFont="0" applyFill="0" applyBorder="0" applyAlignment="0" applyProtection="0"/>
    <xf numFmtId="167" fontId="51" fillId="0" borderId="0" applyFont="0" applyFill="0" applyBorder="0" applyAlignment="0" applyProtection="0"/>
    <xf numFmtId="171" fontId="49" fillId="0" borderId="0" applyFont="0" applyFill="0" applyBorder="0" applyAlignment="0" applyProtection="0"/>
    <xf numFmtId="0" fontId="52" fillId="0" borderId="0"/>
    <xf numFmtId="40" fontId="40" fillId="0" borderId="0" applyFont="0" applyFill="0" applyBorder="0" applyAlignment="0" applyProtection="0"/>
    <xf numFmtId="38" fontId="40"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4" fillId="0" borderId="0"/>
    <xf numFmtId="0" fontId="49" fillId="0" borderId="0"/>
    <xf numFmtId="0" fontId="54" fillId="0" borderId="0"/>
    <xf numFmtId="0" fontId="10" fillId="0" borderId="0"/>
    <xf numFmtId="0" fontId="10" fillId="0" borderId="0"/>
    <xf numFmtId="0" fontId="10" fillId="0" borderId="0"/>
    <xf numFmtId="0" fontId="54" fillId="0" borderId="0"/>
    <xf numFmtId="0" fontId="54" fillId="0" borderId="0"/>
    <xf numFmtId="0" fontId="55" fillId="0" borderId="0">
      <alignment horizontal="left"/>
    </xf>
    <xf numFmtId="0" fontId="56"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1" fillId="0" borderId="0" applyFont="0" applyFill="0" applyBorder="0" applyAlignment="0" applyProtection="0"/>
    <xf numFmtId="0" fontId="57" fillId="0" borderId="0"/>
    <xf numFmtId="182" fontId="58" fillId="0" borderId="0" applyFont="0" applyFill="0" applyBorder="0" applyAlignment="0" applyProtection="0"/>
    <xf numFmtId="183" fontId="58" fillId="0" borderId="0" applyFont="0" applyFill="0" applyBorder="0" applyAlignment="0" applyProtection="0"/>
    <xf numFmtId="164" fontId="56" fillId="0" borderId="0" applyFont="0" applyFill="0" applyBorder="0" applyAlignment="0" applyProtection="0"/>
    <xf numFmtId="183" fontId="20" fillId="0" borderId="0" applyFont="0" applyFill="0" applyBorder="0" applyAlignment="0" applyProtection="0"/>
    <xf numFmtId="164"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50" fillId="0" borderId="0" applyFont="0" applyFill="0" applyBorder="0" applyAlignment="0" applyProtection="0"/>
    <xf numFmtId="0" fontId="17"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48" fillId="0" borderId="0" applyFont="0" applyFill="0" applyBorder="0" applyAlignment="0" applyProtection="0"/>
    <xf numFmtId="0" fontId="63" fillId="0" borderId="0"/>
    <xf numFmtId="0" fontId="62" fillId="0" borderId="0" applyFont="0" applyFill="0" applyBorder="0" applyAlignment="0" applyProtection="0"/>
    <xf numFmtId="0" fontId="62" fillId="0" borderId="0" applyFont="0" applyFill="0" applyBorder="0" applyAlignment="0" applyProtection="0"/>
    <xf numFmtId="0" fontId="17" fillId="0" borderId="0" applyFont="0" applyFill="0" applyBorder="0" applyAlignment="0" applyProtection="0"/>
    <xf numFmtId="184" fontId="64" fillId="0" borderId="0" applyFont="0" applyFill="0" applyBorder="0" applyAlignment="0" applyProtection="0"/>
    <xf numFmtId="0" fontId="48" fillId="0" borderId="0" applyFont="0" applyFill="0" applyBorder="0" applyAlignment="0" applyProtection="0"/>
    <xf numFmtId="0" fontId="17" fillId="0" borderId="0" applyFont="0" applyFill="0" applyBorder="0" applyAlignment="0" applyProtection="0"/>
    <xf numFmtId="0" fontId="50" fillId="0" borderId="0" applyFont="0" applyFill="0" applyBorder="0" applyAlignment="0" applyProtection="0"/>
    <xf numFmtId="0" fontId="48" fillId="0" borderId="0" applyFont="0" applyFill="0" applyBorder="0" applyAlignment="0" applyProtection="0"/>
    <xf numFmtId="185" fontId="54" fillId="0" borderId="0" applyFont="0" applyFill="0" applyBorder="0" applyAlignment="0" applyProtection="0"/>
    <xf numFmtId="186" fontId="54" fillId="0" borderId="0" applyFont="0" applyFill="0" applyBorder="0" applyAlignment="0" applyProtection="0"/>
    <xf numFmtId="0" fontId="48" fillId="0" borderId="0" applyFont="0" applyFill="0" applyBorder="0" applyAlignment="0" applyProtection="0"/>
    <xf numFmtId="167" fontId="48" fillId="0" borderId="0" applyFont="0" applyFill="0" applyBorder="0" applyAlignment="0" applyProtection="0"/>
    <xf numFmtId="171" fontId="48" fillId="0" borderId="0" applyFont="0" applyFill="0" applyBorder="0" applyAlignment="0" applyProtection="0"/>
    <xf numFmtId="0" fontId="65" fillId="0" borderId="0"/>
    <xf numFmtId="0" fontId="66" fillId="0" borderId="0"/>
    <xf numFmtId="0" fontId="17" fillId="0" borderId="0" applyFont="0" applyFill="0" applyBorder="0" applyAlignment="0" applyProtection="0"/>
    <xf numFmtId="0" fontId="67" fillId="0" borderId="0"/>
    <xf numFmtId="0" fontId="54" fillId="0" borderId="0"/>
    <xf numFmtId="0" fontId="48" fillId="0" borderId="0"/>
    <xf numFmtId="0" fontId="11" fillId="0" borderId="0"/>
    <xf numFmtId="0" fontId="54" fillId="0" borderId="0"/>
    <xf numFmtId="0" fontId="58" fillId="0" borderId="0"/>
    <xf numFmtId="0" fontId="54" fillId="0" borderId="0" applyNumberFormat="0" applyProtection="0"/>
    <xf numFmtId="0" fontId="54" fillId="0" borderId="0" applyNumberFormat="0" applyProtection="0"/>
    <xf numFmtId="0" fontId="54" fillId="0" borderId="0"/>
    <xf numFmtId="0" fontId="68" fillId="0" borderId="0"/>
    <xf numFmtId="0" fontId="54" fillId="0" borderId="0"/>
    <xf numFmtId="0" fontId="69" fillId="0" borderId="0"/>
    <xf numFmtId="0" fontId="69" fillId="0" borderId="0"/>
    <xf numFmtId="0" fontId="54" fillId="0" borderId="0"/>
    <xf numFmtId="0" fontId="69" fillId="0" borderId="0"/>
    <xf numFmtId="0" fontId="69" fillId="0" borderId="0"/>
    <xf numFmtId="0" fontId="69" fillId="0" borderId="0"/>
    <xf numFmtId="0" fontId="70" fillId="0" borderId="0" applyAlignment="0"/>
    <xf numFmtId="0" fontId="69" fillId="0" borderId="0"/>
    <xf numFmtId="0" fontId="68" fillId="0" borderId="0"/>
    <xf numFmtId="0" fontId="54" fillId="0" borderId="0"/>
    <xf numFmtId="0" fontId="54" fillId="0" borderId="0"/>
    <xf numFmtId="187" fontId="54" fillId="0" borderId="0" applyFont="0" applyFill="0" applyBorder="0" applyAlignment="0" applyProtection="0"/>
    <xf numFmtId="188" fontId="54" fillId="0" borderId="0" applyFont="0" applyFill="0" applyBorder="0" applyAlignment="0" applyProtection="0"/>
  </cellStyleXfs>
  <cellXfs count="206">
    <xf numFmtId="0" fontId="0" fillId="0" borderId="0" xfId="0"/>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6" fillId="0" borderId="1" xfId="0" applyFont="1" applyBorder="1"/>
    <xf numFmtId="0" fontId="7" fillId="0" borderId="1" xfId="0" applyFont="1" applyBorder="1"/>
    <xf numFmtId="0" fontId="6" fillId="0" borderId="5"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2" xfId="0" applyFont="1" applyBorder="1" applyAlignment="1"/>
    <xf numFmtId="0" fontId="6" fillId="0" borderId="1" xfId="0" applyFont="1" applyBorder="1" applyAlignment="1">
      <alignment horizontal="center"/>
    </xf>
    <xf numFmtId="3" fontId="9" fillId="0" borderId="5" xfId="0" applyNumberFormat="1" applyFont="1" applyBorder="1" applyAlignment="1">
      <alignment horizontal="center"/>
    </xf>
    <xf numFmtId="165" fontId="6" fillId="0" borderId="5" xfId="0" applyNumberFormat="1" applyFont="1" applyFill="1" applyBorder="1"/>
    <xf numFmtId="166" fontId="9" fillId="0" borderId="5"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xf numFmtId="3" fontId="6" fillId="0" borderId="7" xfId="0" applyNumberFormat="1" applyFont="1" applyBorder="1"/>
    <xf numFmtId="0" fontId="7" fillId="0" borderId="7" xfId="0" applyFont="1" applyBorder="1"/>
    <xf numFmtId="0" fontId="9" fillId="0" borderId="6" xfId="0" applyFont="1" applyBorder="1"/>
    <xf numFmtId="3" fontId="6" fillId="0" borderId="6" xfId="0" applyNumberFormat="1" applyFont="1" applyBorder="1" applyAlignment="1">
      <alignment horizontal="center"/>
    </xf>
    <xf numFmtId="0" fontId="7" fillId="0" borderId="5" xfId="0" applyFont="1" applyBorder="1" applyAlignment="1">
      <alignment horizontal="left" wrapText="1"/>
    </xf>
    <xf numFmtId="0" fontId="7" fillId="0" borderId="6" xfId="0" applyFont="1" applyBorder="1" applyAlignment="1">
      <alignment horizontal="left" wrapText="1"/>
    </xf>
    <xf numFmtId="0" fontId="6" fillId="0" borderId="6" xfId="0" applyFont="1" applyBorder="1" applyAlignment="1">
      <alignment horizontal="center" vertical="center" wrapText="1"/>
    </xf>
    <xf numFmtId="166" fontId="9" fillId="0" borderId="6" xfId="0" applyNumberFormat="1" applyFont="1" applyBorder="1" applyAlignment="1">
      <alignment horizontal="center"/>
    </xf>
    <xf numFmtId="0" fontId="9" fillId="0" borderId="7" xfId="0" applyFont="1" applyBorder="1"/>
    <xf numFmtId="0" fontId="9" fillId="0" borderId="8" xfId="0" applyFont="1" applyBorder="1"/>
    <xf numFmtId="0" fontId="7" fillId="0" borderId="5" xfId="0" applyFont="1" applyBorder="1"/>
    <xf numFmtId="0" fontId="6" fillId="0" borderId="8" xfId="0" applyFont="1" applyBorder="1"/>
    <xf numFmtId="0" fontId="7" fillId="0" borderId="6" xfId="0" applyFont="1" applyBorder="1"/>
    <xf numFmtId="0" fontId="6" fillId="0" borderId="6" xfId="0" applyFont="1" applyBorder="1"/>
    <xf numFmtId="0" fontId="6" fillId="0" borderId="9" xfId="0" applyFont="1" applyBorder="1"/>
    <xf numFmtId="0" fontId="6" fillId="0" borderId="5" xfId="0" applyFont="1" applyBorder="1" applyAlignment="1">
      <alignment horizontal="center" vertical="center"/>
    </xf>
    <xf numFmtId="0" fontId="7" fillId="0" borderId="5" xfId="0" applyFont="1" applyBorder="1" applyAlignment="1">
      <alignment wrapText="1"/>
    </xf>
    <xf numFmtId="3" fontId="6" fillId="0" borderId="5" xfId="0" applyNumberFormat="1" applyFont="1" applyBorder="1" applyAlignment="1">
      <alignment horizontal="center"/>
    </xf>
    <xf numFmtId="166" fontId="6" fillId="0" borderId="5" xfId="0" applyNumberFormat="1" applyFont="1" applyBorder="1" applyAlignment="1">
      <alignment horizontal="center"/>
    </xf>
    <xf numFmtId="3" fontId="6" fillId="0" borderId="5" xfId="0" applyNumberFormat="1" applyFont="1" applyFill="1" applyBorder="1" applyAlignment="1">
      <alignment horizontal="center"/>
    </xf>
    <xf numFmtId="0" fontId="7" fillId="0" borderId="6" xfId="0" applyFont="1" applyBorder="1" applyAlignment="1">
      <alignment horizontal="left"/>
    </xf>
    <xf numFmtId="0" fontId="9" fillId="0" borderId="6" xfId="0" applyFont="1" applyBorder="1" applyAlignment="1">
      <alignment horizontal="center"/>
    </xf>
    <xf numFmtId="166" fontId="9" fillId="0" borderId="6" xfId="0" applyNumberFormat="1" applyFont="1" applyFill="1" applyBorder="1" applyAlignment="1">
      <alignment horizontal="center"/>
    </xf>
    <xf numFmtId="0" fontId="9" fillId="0" borderId="6" xfId="0" applyFont="1" applyFill="1" applyBorder="1" applyAlignment="1">
      <alignment horizontal="center"/>
    </xf>
    <xf numFmtId="0" fontId="9" fillId="0" borderId="5" xfId="0" applyFont="1" applyBorder="1"/>
    <xf numFmtId="3" fontId="9" fillId="0" borderId="5" xfId="0" applyNumberFormat="1" applyFont="1" applyFill="1" applyBorder="1" applyAlignment="1">
      <alignment horizontal="center"/>
    </xf>
    <xf numFmtId="3" fontId="9" fillId="0" borderId="5" xfId="0" applyNumberFormat="1" applyFont="1" applyFill="1" applyBorder="1"/>
    <xf numFmtId="3" fontId="9" fillId="0" borderId="5" xfId="0" applyNumberFormat="1" applyFont="1" applyFill="1" applyBorder="1" applyAlignment="1">
      <alignment horizontal="left" indent="1"/>
    </xf>
    <xf numFmtId="0" fontId="9" fillId="0" borderId="4" xfId="0" applyFont="1" applyBorder="1"/>
    <xf numFmtId="165" fontId="9" fillId="0" borderId="6" xfId="0" applyNumberFormat="1" applyFont="1" applyFill="1" applyBorder="1" applyAlignment="1">
      <alignment horizontal="center"/>
    </xf>
    <xf numFmtId="165" fontId="9" fillId="0" borderId="2" xfId="0" applyNumberFormat="1" applyFont="1" applyFill="1" applyBorder="1" applyAlignment="1">
      <alignment horizontal="center"/>
    </xf>
    <xf numFmtId="0" fontId="6" fillId="0" borderId="0" xfId="0" applyFont="1"/>
    <xf numFmtId="0" fontId="73" fillId="0" borderId="0" xfId="0" applyFont="1"/>
    <xf numFmtId="0" fontId="73" fillId="0" borderId="0" xfId="0" applyFont="1" applyAlignment="1">
      <alignment horizontal="right"/>
    </xf>
    <xf numFmtId="0" fontId="72" fillId="0" borderId="0" xfId="0" applyFont="1"/>
    <xf numFmtId="189" fontId="72" fillId="0" borderId="0" xfId="0" applyNumberFormat="1" applyFont="1" applyAlignment="1">
      <alignment horizontal="left"/>
    </xf>
    <xf numFmtId="189" fontId="72" fillId="0" borderId="0" xfId="0" applyNumberFormat="1" applyFont="1" applyFill="1" applyAlignment="1">
      <alignment horizontal="left"/>
    </xf>
    <xf numFmtId="3" fontId="72" fillId="0" borderId="0" xfId="0" applyNumberFormat="1" applyFont="1"/>
    <xf numFmtId="0" fontId="0" fillId="0" borderId="0" xfId="0" applyFill="1"/>
    <xf numFmtId="0" fontId="73" fillId="0" borderId="0" xfId="0" applyFont="1" applyAlignment="1">
      <alignment horizontal="left" indent="1"/>
    </xf>
    <xf numFmtId="0" fontId="73" fillId="0" borderId="0" xfId="0" applyFont="1" applyFill="1" applyAlignment="1">
      <alignment horizontal="right"/>
    </xf>
    <xf numFmtId="190" fontId="72" fillId="0" borderId="0" xfId="0" applyNumberFormat="1" applyFont="1" applyFill="1"/>
    <xf numFmtId="0" fontId="73" fillId="0" borderId="0" xfId="0" applyFont="1" applyFill="1"/>
    <xf numFmtId="0" fontId="72" fillId="0" borderId="0" xfId="0" applyFont="1" applyFill="1"/>
    <xf numFmtId="189" fontId="72" fillId="0" borderId="0" xfId="0" applyNumberFormat="1" applyFont="1" applyFill="1"/>
    <xf numFmtId="0" fontId="73" fillId="0" borderId="0" xfId="0" applyFont="1" applyFill="1" applyAlignment="1">
      <alignment horizontal="left" indent="1"/>
    </xf>
    <xf numFmtId="0" fontId="73" fillId="0" borderId="0" xfId="0" applyFont="1" applyAlignment="1">
      <alignment horizontal="left"/>
    </xf>
    <xf numFmtId="0" fontId="73" fillId="0" borderId="0" xfId="0" applyFont="1" applyAlignment="1"/>
    <xf numFmtId="0" fontId="0" fillId="0" borderId="0" xfId="0" applyFont="1"/>
    <xf numFmtId="0" fontId="75" fillId="0" borderId="0" xfId="0" applyFont="1"/>
    <xf numFmtId="0" fontId="75" fillId="0" borderId="0" xfId="0" applyFont="1" applyFill="1"/>
    <xf numFmtId="0" fontId="0" fillId="0" borderId="0" xfId="0" applyFont="1" applyFill="1"/>
    <xf numFmtId="0" fontId="75" fillId="4" borderId="0" xfId="0" applyFont="1" applyFill="1"/>
    <xf numFmtId="10" fontId="0" fillId="0" borderId="0" xfId="0" applyNumberFormat="1" applyAlignment="1">
      <alignment horizontal="left"/>
    </xf>
    <xf numFmtId="0" fontId="77" fillId="0" borderId="0" xfId="0" applyFont="1"/>
    <xf numFmtId="0" fontId="1" fillId="0" borderId="0" xfId="0" applyFont="1"/>
    <xf numFmtId="0" fontId="1" fillId="0" borderId="1" xfId="0" applyFont="1" applyBorder="1"/>
    <xf numFmtId="0" fontId="79" fillId="0" borderId="1" xfId="0" applyFont="1" applyBorder="1" applyAlignment="1">
      <alignment horizontal="center" vertical="center" wrapText="1"/>
    </xf>
    <xf numFmtId="0" fontId="1" fillId="0" borderId="7" xfId="0" applyFont="1" applyBorder="1"/>
    <xf numFmtId="0" fontId="1" fillId="0" borderId="6" xfId="0" applyFont="1" applyBorder="1" applyAlignment="1">
      <alignment horizontal="center" vertical="center"/>
    </xf>
    <xf numFmtId="0" fontId="79" fillId="0" borderId="6" xfId="0" applyFont="1" applyFill="1" applyBorder="1" applyAlignment="1">
      <alignment horizontal="center" vertical="center"/>
    </xf>
    <xf numFmtId="0" fontId="79" fillId="0" borderId="6" xfId="0" applyFont="1" applyBorder="1" applyAlignment="1">
      <alignment horizontal="center" vertical="center"/>
    </xf>
    <xf numFmtId="0" fontId="1" fillId="0" borderId="5" xfId="0" applyFont="1" applyBorder="1" applyAlignment="1">
      <alignment horizontal="center" vertical="center"/>
    </xf>
    <xf numFmtId="0" fontId="79" fillId="0" borderId="5" xfId="0" applyFont="1" applyBorder="1" applyAlignment="1">
      <alignment horizontal="center" vertical="center"/>
    </xf>
    <xf numFmtId="0" fontId="1" fillId="0" borderId="1" xfId="0" applyFont="1" applyBorder="1" applyAlignment="1">
      <alignment horizontal="center" vertical="center"/>
    </xf>
    <xf numFmtId="0" fontId="79" fillId="0" borderId="7" xfId="0" applyFont="1" applyBorder="1" applyAlignment="1">
      <alignment horizontal="center"/>
    </xf>
    <xf numFmtId="0" fontId="79" fillId="0" borderId="6" xfId="0" applyFont="1" applyBorder="1" applyAlignment="1">
      <alignment horizontal="center"/>
    </xf>
    <xf numFmtId="0" fontId="1" fillId="0" borderId="7" xfId="0" applyFont="1" applyBorder="1" applyAlignment="1">
      <alignment horizontal="center" vertical="center"/>
    </xf>
    <xf numFmtId="0" fontId="79" fillId="0" borderId="6" xfId="0" applyFont="1" applyBorder="1" applyAlignment="1">
      <alignment vertical="center"/>
    </xf>
    <xf numFmtId="0" fontId="82" fillId="0" borderId="11" xfId="0" applyFont="1" applyFill="1" applyBorder="1" applyAlignment="1">
      <alignment horizontal="center"/>
    </xf>
    <xf numFmtId="0" fontId="83" fillId="0" borderId="0" xfId="0" applyFont="1" applyFill="1"/>
    <xf numFmtId="0" fontId="82" fillId="0" borderId="0" xfId="0" applyFont="1" applyFill="1" applyBorder="1" applyAlignment="1">
      <alignment horizontal="center"/>
    </xf>
    <xf numFmtId="2" fontId="82" fillId="0" borderId="6" xfId="0" applyNumberFormat="1" applyFont="1" applyFill="1" applyBorder="1" applyAlignment="1">
      <alignment horizontal="center" vertical="center" wrapText="1"/>
    </xf>
    <xf numFmtId="0" fontId="0" fillId="0" borderId="5" xfId="0" applyFill="1" applyBorder="1" applyAlignment="1">
      <alignment horizontal="left" indent="1"/>
    </xf>
    <xf numFmtId="191" fontId="0" fillId="5" borderId="6" xfId="0" applyNumberFormat="1" applyFill="1" applyBorder="1" applyAlignment="1">
      <alignment horizontal="right"/>
    </xf>
    <xf numFmtId="0" fontId="0" fillId="0" borderId="6" xfId="0" applyFill="1" applyBorder="1" applyAlignment="1">
      <alignment horizontal="left" indent="1"/>
    </xf>
    <xf numFmtId="192" fontId="0" fillId="0" borderId="6" xfId="0" applyNumberFormat="1" applyFill="1" applyBorder="1" applyAlignment="1">
      <alignment horizontal="center"/>
    </xf>
    <xf numFmtId="191" fontId="0" fillId="0" borderId="6" xfId="0" applyNumberFormat="1" applyFill="1" applyBorder="1" applyAlignment="1">
      <alignment horizontal="center"/>
    </xf>
    <xf numFmtId="0" fontId="0" fillId="0" borderId="6" xfId="0" applyFill="1" applyBorder="1" applyAlignment="1">
      <alignment horizontal="left" wrapText="1" indent="1"/>
    </xf>
    <xf numFmtId="166" fontId="0" fillId="0" borderId="6" xfId="0" applyNumberFormat="1" applyFill="1" applyBorder="1" applyAlignment="1">
      <alignment horizontal="center"/>
    </xf>
    <xf numFmtId="192" fontId="0" fillId="0" borderId="0" xfId="0" applyNumberFormat="1" applyFill="1"/>
    <xf numFmtId="2" fontId="0" fillId="0" borderId="0" xfId="0" applyNumberFormat="1" applyFill="1"/>
    <xf numFmtId="0" fontId="0" fillId="0" borderId="6" xfId="0" applyFill="1" applyBorder="1"/>
    <xf numFmtId="2" fontId="0" fillId="0" borderId="6" xfId="0" applyNumberFormat="1" applyFill="1" applyBorder="1"/>
    <xf numFmtId="0" fontId="85" fillId="0" borderId="0" xfId="0" applyFont="1" applyFill="1" applyBorder="1" applyAlignment="1">
      <alignment horizontal="left"/>
    </xf>
    <xf numFmtId="0" fontId="0" fillId="0" borderId="0" xfId="0" applyBorder="1" applyAlignment="1"/>
    <xf numFmtId="0" fontId="0" fillId="0" borderId="0" xfId="0" applyAlignment="1"/>
    <xf numFmtId="0" fontId="0" fillId="0" borderId="1" xfId="0" applyBorder="1" applyAlignment="1">
      <alignment horizontal="center" vertical="center"/>
    </xf>
    <xf numFmtId="0" fontId="79" fillId="0" borderId="14" xfId="0" applyFon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xf>
    <xf numFmtId="0" fontId="86" fillId="0" borderId="6" xfId="0" applyFont="1" applyBorder="1" applyAlignment="1">
      <alignment horizontal="left" wrapText="1" indent="1"/>
    </xf>
    <xf numFmtId="3" fontId="86" fillId="0" borderId="6" xfId="0" applyNumberFormat="1" applyFont="1" applyBorder="1" applyAlignment="1">
      <alignment horizontal="center"/>
    </xf>
    <xf numFmtId="0" fontId="0" fillId="0" borderId="6" xfId="0" applyBorder="1" applyAlignment="1">
      <alignment horizontal="center" vertical="center"/>
    </xf>
    <xf numFmtId="3" fontId="86" fillId="0" borderId="6" xfId="0" applyNumberFormat="1" applyFont="1" applyBorder="1" applyAlignment="1">
      <alignment horizontal="center" vertical="center"/>
    </xf>
    <xf numFmtId="2" fontId="0" fillId="0" borderId="6" xfId="0" applyNumberFormat="1" applyBorder="1" applyAlignment="1">
      <alignment horizontal="center"/>
    </xf>
    <xf numFmtId="16" fontId="0" fillId="0" borderId="6" xfId="0" applyNumberFormat="1" applyBorder="1" applyAlignment="1">
      <alignment horizontal="center"/>
    </xf>
    <xf numFmtId="3" fontId="86" fillId="0" borderId="6" xfId="0" applyNumberFormat="1" applyFont="1" applyFill="1" applyBorder="1" applyAlignment="1">
      <alignment horizontal="center"/>
    </xf>
    <xf numFmtId="0" fontId="0" fillId="0" borderId="0" xfId="0" applyBorder="1" applyAlignment="1">
      <alignment horizontal="left"/>
    </xf>
    <xf numFmtId="0" fontId="1" fillId="0" borderId="0" xfId="0" applyFont="1" applyBorder="1" applyAlignment="1">
      <alignment horizontal="center"/>
    </xf>
    <xf numFmtId="0" fontId="87" fillId="0" borderId="0" xfId="0" applyFont="1" applyFill="1"/>
    <xf numFmtId="2" fontId="87" fillId="0" borderId="0" xfId="0" applyNumberFormat="1" applyFont="1" applyFill="1" applyBorder="1"/>
    <xf numFmtId="2" fontId="88" fillId="0" borderId="0" xfId="0" applyNumberFormat="1" applyFont="1" applyFill="1" applyBorder="1"/>
    <xf numFmtId="2" fontId="82" fillId="0" borderId="20" xfId="0" applyNumberFormat="1" applyFont="1" applyFill="1" applyBorder="1" applyAlignment="1">
      <alignment horizontal="center" vertical="center" wrapText="1"/>
    </xf>
    <xf numFmtId="0" fontId="87" fillId="0" borderId="21" xfId="0" applyFont="1" applyFill="1" applyBorder="1" applyAlignment="1">
      <alignment horizontal="left" indent="1"/>
    </xf>
    <xf numFmtId="165" fontId="80" fillId="0" borderId="6" xfId="0" applyNumberFormat="1" applyFont="1" applyFill="1" applyBorder="1" applyAlignment="1">
      <alignment horizontal="center"/>
    </xf>
    <xf numFmtId="165" fontId="80" fillId="0" borderId="20" xfId="0" applyNumberFormat="1" applyFont="1" applyFill="1" applyBorder="1" applyAlignment="1">
      <alignment horizontal="center"/>
    </xf>
    <xf numFmtId="165" fontId="0" fillId="0" borderId="0" xfId="0" applyNumberFormat="1" applyFill="1"/>
    <xf numFmtId="0" fontId="87" fillId="0" borderId="22" xfId="0" applyFont="1" applyFill="1" applyBorder="1" applyAlignment="1">
      <alignment horizontal="center"/>
    </xf>
    <xf numFmtId="165" fontId="80" fillId="0" borderId="23" xfId="0" applyNumberFormat="1" applyFont="1" applyFill="1" applyBorder="1" applyAlignment="1">
      <alignment horizontal="center"/>
    </xf>
    <xf numFmtId="192" fontId="87" fillId="0" borderId="0" xfId="0" applyNumberFormat="1" applyFont="1" applyFill="1"/>
    <xf numFmtId="2" fontId="87" fillId="0" borderId="0" xfId="0" applyNumberFormat="1" applyFont="1" applyFill="1"/>
    <xf numFmtId="0" fontId="87" fillId="0" borderId="6" xfId="0" applyFont="1" applyFill="1" applyBorder="1"/>
    <xf numFmtId="166" fontId="80" fillId="0" borderId="6" xfId="0" applyNumberFormat="1" applyFont="1" applyFill="1" applyBorder="1" applyAlignment="1">
      <alignment horizontal="center"/>
    </xf>
    <xf numFmtId="2" fontId="71" fillId="0" borderId="0" xfId="0" applyNumberFormat="1" applyFont="1" applyFill="1"/>
    <xf numFmtId="0" fontId="71" fillId="0" borderId="0" xfId="0" applyFont="1" applyFill="1"/>
    <xf numFmtId="0" fontId="7" fillId="0" borderId="1" xfId="0" applyFont="1" applyFill="1" applyBorder="1" applyAlignment="1">
      <alignment horizontal="left" wrapText="1"/>
    </xf>
    <xf numFmtId="0" fontId="7" fillId="0" borderId="5" xfId="0" applyFont="1" applyFill="1" applyBorder="1" applyAlignment="1">
      <alignment horizontal="left"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71" fillId="0" borderId="0" xfId="0" applyFont="1" applyAlignment="1">
      <alignment horizontal="center"/>
    </xf>
    <xf numFmtId="0" fontId="73" fillId="0" borderId="0" xfId="0" applyFont="1" applyAlignment="1">
      <alignment horizontal="left"/>
    </xf>
    <xf numFmtId="0" fontId="79" fillId="0" borderId="1"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71" fillId="0" borderId="0" xfId="0" applyFont="1" applyAlignment="1">
      <alignment horizontal="center" wrapText="1"/>
    </xf>
    <xf numFmtId="0" fontId="0" fillId="0" borderId="0" xfId="0" applyBorder="1"/>
    <xf numFmtId="0" fontId="0" fillId="0" borderId="0" xfId="0" applyFont="1" applyBorder="1"/>
    <xf numFmtId="0" fontId="0" fillId="0" borderId="0" xfId="0" applyFill="1" applyBorder="1"/>
    <xf numFmtId="0" fontId="0" fillId="0" borderId="0" xfId="0" applyFont="1" applyFill="1" applyBorder="1"/>
    <xf numFmtId="0" fontId="79" fillId="0" borderId="5" xfId="0" applyFont="1" applyBorder="1" applyAlignment="1">
      <alignment horizontal="center" vertical="center" wrapText="1"/>
    </xf>
    <xf numFmtId="3" fontId="90" fillId="0" borderId="5" xfId="0" applyNumberFormat="1" applyFont="1" applyBorder="1" applyAlignment="1">
      <alignment horizontal="center"/>
    </xf>
    <xf numFmtId="166" fontId="90" fillId="0" borderId="5" xfId="0" applyNumberFormat="1" applyFont="1" applyBorder="1" applyAlignment="1">
      <alignment horizontal="center"/>
    </xf>
    <xf numFmtId="3" fontId="90" fillId="0" borderId="6" xfId="0" applyNumberFormat="1" applyFont="1" applyBorder="1" applyAlignment="1">
      <alignment horizontal="center"/>
    </xf>
    <xf numFmtId="0" fontId="90" fillId="0" borderId="6" xfId="0" applyFont="1" applyBorder="1" applyAlignment="1">
      <alignment horizontal="center"/>
    </xf>
    <xf numFmtId="166" fontId="90" fillId="0" borderId="6" xfId="0" applyNumberFormat="1" applyFont="1" applyBorder="1" applyAlignment="1">
      <alignment horizontal="center"/>
    </xf>
    <xf numFmtId="0" fontId="73" fillId="0" borderId="0" xfId="0" applyFont="1" applyBorder="1"/>
    <xf numFmtId="191" fontId="0" fillId="0" borderId="5" xfId="0" applyNumberFormat="1" applyFill="1" applyBorder="1" applyAlignment="1">
      <alignment horizontal="center"/>
    </xf>
    <xf numFmtId="193" fontId="0" fillId="0" borderId="6" xfId="0" applyNumberFormat="1" applyFill="1" applyBorder="1" applyAlignment="1">
      <alignment horizontal="center"/>
    </xf>
    <xf numFmtId="192" fontId="84" fillId="0" borderId="6" xfId="0" applyNumberFormat="1" applyFont="1" applyFill="1" applyBorder="1" applyAlignment="1">
      <alignment horizontal="center"/>
    </xf>
    <xf numFmtId="0" fontId="79" fillId="0" borderId="1" xfId="0" applyFont="1" applyBorder="1" applyAlignment="1">
      <alignment horizontal="center" vertical="center" wrapText="1"/>
    </xf>
    <xf numFmtId="0" fontId="73"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2" fontId="8" fillId="0" borderId="1"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91" fillId="0" borderId="0" xfId="0" applyFont="1" applyAlignment="1">
      <alignment horizontal="center" wrapText="1"/>
    </xf>
    <xf numFmtId="0" fontId="71" fillId="0" borderId="0" xfId="0" applyFont="1" applyAlignment="1">
      <alignment horizontal="center"/>
    </xf>
    <xf numFmtId="0" fontId="72" fillId="0" borderId="0" xfId="0" applyFont="1" applyAlignment="1">
      <alignment wrapText="1"/>
    </xf>
    <xf numFmtId="0" fontId="72" fillId="0" borderId="0" xfId="0" applyFont="1" applyAlignment="1"/>
    <xf numFmtId="0" fontId="73" fillId="0" borderId="0" xfId="0" applyFont="1" applyAlignment="1">
      <alignment horizontal="left"/>
    </xf>
    <xf numFmtId="0" fontId="73" fillId="0" borderId="0" xfId="0" applyFont="1" applyFill="1" applyAlignment="1">
      <alignment horizontal="right" vertical="top" wrapText="1"/>
    </xf>
    <xf numFmtId="0" fontId="73" fillId="0" borderId="0" xfId="0" applyFont="1" applyFill="1" applyAlignment="1">
      <alignment horizontal="left"/>
    </xf>
    <xf numFmtId="0" fontId="92" fillId="0" borderId="0" xfId="0" applyFont="1" applyAlignment="1">
      <alignment wrapText="1"/>
    </xf>
    <xf numFmtId="0" fontId="92" fillId="0" borderId="0" xfId="0" applyFont="1" applyAlignment="1"/>
    <xf numFmtId="0" fontId="74" fillId="0" borderId="0" xfId="0" applyFont="1" applyAlignment="1">
      <alignment horizontal="center" vertical="center" wrapText="1"/>
    </xf>
    <xf numFmtId="0" fontId="76" fillId="0" borderId="0" xfId="0" applyFont="1" applyAlignment="1">
      <alignment horizontal="left" wrapText="1"/>
    </xf>
    <xf numFmtId="0" fontId="0" fillId="0" borderId="0" xfId="0" applyAlignment="1">
      <alignment horizontal="left"/>
    </xf>
    <xf numFmtId="0" fontId="78" fillId="0" borderId="0" xfId="0" applyFont="1" applyAlignment="1">
      <alignment horizontal="center" wrapText="1"/>
    </xf>
    <xf numFmtId="0" fontId="78" fillId="0" borderId="0" xfId="0" applyFont="1" applyAlignment="1">
      <alignment horizontal="center"/>
    </xf>
    <xf numFmtId="0" fontId="78" fillId="0" borderId="0" xfId="0" applyFont="1" applyBorder="1" applyAlignment="1">
      <alignment horizontal="center"/>
    </xf>
    <xf numFmtId="0" fontId="78" fillId="0" borderId="11" xfId="0" applyFont="1" applyBorder="1" applyAlignment="1">
      <alignment horizontal="center"/>
    </xf>
    <xf numFmtId="0" fontId="79" fillId="0" borderId="1" xfId="0" applyFont="1" applyBorder="1" applyAlignment="1">
      <alignment horizontal="center" vertical="center" wrapText="1"/>
    </xf>
    <xf numFmtId="0" fontId="79" fillId="0" borderId="7"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81" fillId="0" borderId="0" xfId="0" applyFont="1" applyFill="1" applyAlignment="1">
      <alignment horizontal="center" wrapText="1"/>
    </xf>
    <xf numFmtId="0" fontId="81" fillId="0" borderId="0" xfId="0" applyFont="1" applyFill="1" applyAlignment="1">
      <alignment horizontal="center"/>
    </xf>
    <xf numFmtId="0" fontId="82" fillId="0" borderId="0" xfId="0" applyFont="1" applyFill="1" applyBorder="1" applyAlignment="1">
      <alignment horizont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82" fillId="0" borderId="2"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0" fillId="0" borderId="0" xfId="0" applyAlignment="1">
      <alignment horizontal="center" vertical="top"/>
    </xf>
    <xf numFmtId="2" fontId="81" fillId="0" borderId="0" xfId="0" applyNumberFormat="1" applyFont="1" applyFill="1" applyAlignment="1">
      <alignment horizontal="center"/>
    </xf>
    <xf numFmtId="0" fontId="89" fillId="0" borderId="15" xfId="0" applyFont="1" applyFill="1" applyBorder="1" applyAlignment="1">
      <alignment horizontal="center" vertical="center"/>
    </xf>
    <xf numFmtId="0" fontId="89" fillId="0" borderId="19" xfId="0" applyFont="1" applyFill="1" applyBorder="1" applyAlignment="1">
      <alignment horizontal="center" vertical="center"/>
    </xf>
    <xf numFmtId="0" fontId="0" fillId="0" borderId="16" xfId="0"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8" xfId="0" applyFont="1" applyFill="1" applyBorder="1" applyAlignment="1">
      <alignment horizontal="center" vertical="center" wrapText="1"/>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Risk Comments"/>
      <sheetName val="PROCEDURE LIST"/>
      <sheetName val="S1.1총괄"/>
      <sheetName val="Sheet1"/>
      <sheetName val="CA"/>
      <sheetName val="????"/>
      <sheetName val="팀별 합계"/>
      <sheetName val="Lookup Table"/>
      <sheetName val="V"/>
      <sheetName val="제조부문배부"/>
      <sheetName val="생산_P"/>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CFLOW"/>
      <sheetName val="목표치"/>
      <sheetName val="Sheet1"/>
      <sheetName val="군산공장추가구매"/>
      <sheetName val="626TD(COLOR)"/>
      <sheetName val="Car Input"/>
      <sheetName val="Passenger"/>
      <sheetName val="Pole"/>
      <sheetName val="Side"/>
      <sheetName val="Macro1"/>
      <sheetName val="Salary 03"/>
      <sheetName val="LL"/>
      <sheetName val="0C N&amp;V_PIT GAP"/>
      <sheetName val="년도별"/>
      <sheetName val="GM Master"/>
      <sheetName val="0E Energy"/>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25"/>
  <sheetViews>
    <sheetView topLeftCell="A19" zoomScaleNormal="100" workbookViewId="0">
      <selection activeCell="H26" sqref="H26"/>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28515625" customWidth="1"/>
  </cols>
  <sheetData>
    <row r="1" spans="1:8" ht="50.45" customHeight="1">
      <c r="A1" s="161" t="s">
        <v>0</v>
      </c>
      <c r="B1" s="161"/>
      <c r="C1" s="161"/>
      <c r="D1" s="161"/>
      <c r="E1" s="161"/>
      <c r="F1" s="161"/>
      <c r="G1" s="161"/>
      <c r="H1" s="161"/>
    </row>
    <row r="2" spans="1:8" ht="37.9" customHeight="1">
      <c r="A2" s="161" t="s">
        <v>1</v>
      </c>
      <c r="B2" s="161"/>
      <c r="C2" s="161"/>
      <c r="D2" s="161"/>
      <c r="E2" s="161"/>
      <c r="F2" s="161"/>
      <c r="G2" s="161"/>
      <c r="H2" s="161"/>
    </row>
    <row r="3" spans="1:8" ht="28.5" customHeight="1">
      <c r="A3" s="161" t="s">
        <v>2</v>
      </c>
      <c r="B3" s="161"/>
      <c r="C3" s="161"/>
      <c r="D3" s="161"/>
      <c r="E3" s="161"/>
      <c r="F3" s="161"/>
      <c r="G3" s="161"/>
      <c r="H3" s="161"/>
    </row>
    <row r="4" spans="1:8" ht="28.15" customHeight="1">
      <c r="A4" t="s">
        <v>3</v>
      </c>
      <c r="B4" s="1" t="s">
        <v>4</v>
      </c>
      <c r="C4" s="2"/>
      <c r="D4" s="2"/>
      <c r="E4" s="2"/>
      <c r="F4" s="3"/>
      <c r="G4" s="3"/>
      <c r="H4" s="3"/>
    </row>
    <row r="5" spans="1:8" ht="16.5" customHeight="1">
      <c r="A5" s="4"/>
      <c r="B5" s="5"/>
      <c r="C5" s="137" t="s">
        <v>110</v>
      </c>
      <c r="D5" s="162" t="s">
        <v>118</v>
      </c>
      <c r="E5" s="163"/>
      <c r="F5" s="164"/>
      <c r="G5" s="165">
        <v>2017</v>
      </c>
      <c r="H5" s="167" t="s">
        <v>119</v>
      </c>
    </row>
    <row r="6" spans="1:8" ht="27" customHeight="1">
      <c r="A6" s="6" t="s">
        <v>5</v>
      </c>
      <c r="B6" s="7" t="s">
        <v>28</v>
      </c>
      <c r="C6" s="138"/>
      <c r="D6" s="8" t="s">
        <v>54</v>
      </c>
      <c r="E6" s="8" t="s">
        <v>55</v>
      </c>
      <c r="F6" s="9" t="s">
        <v>6</v>
      </c>
      <c r="G6" s="166"/>
      <c r="H6" s="168"/>
    </row>
    <row r="7" spans="1:8" ht="26.25" customHeight="1">
      <c r="A7" s="10">
        <v>1</v>
      </c>
      <c r="B7" s="133" t="s">
        <v>96</v>
      </c>
      <c r="C7" s="10" t="s">
        <v>111</v>
      </c>
      <c r="D7" s="4"/>
      <c r="E7" s="4"/>
      <c r="F7" s="4"/>
      <c r="G7" s="4"/>
      <c r="H7" s="4"/>
    </row>
    <row r="8" spans="1:8" ht="15">
      <c r="A8" s="6"/>
      <c r="B8" s="134"/>
      <c r="C8" s="7" t="s">
        <v>112</v>
      </c>
      <c r="D8" s="11">
        <v>144111407</v>
      </c>
      <c r="E8" s="11">
        <v>154231347</v>
      </c>
      <c r="F8" s="12">
        <f>E8/D8*100</f>
        <v>107.02230323793869</v>
      </c>
      <c r="G8" s="11">
        <v>143790231</v>
      </c>
      <c r="H8" s="13">
        <f>E8/G8*100</f>
        <v>107.26135282444884</v>
      </c>
    </row>
    <row r="9" spans="1:8" ht="21.75" customHeight="1">
      <c r="A9" s="14">
        <v>2</v>
      </c>
      <c r="B9" s="133" t="s">
        <v>97</v>
      </c>
      <c r="C9" s="15"/>
      <c r="D9" s="16"/>
      <c r="E9" s="16"/>
      <c r="F9" s="15"/>
      <c r="G9" s="16"/>
      <c r="H9" s="15"/>
    </row>
    <row r="10" spans="1:8" ht="15">
      <c r="A10" s="6"/>
      <c r="B10" s="134"/>
      <c r="C10" s="6" t="s">
        <v>113</v>
      </c>
      <c r="D10" s="11">
        <v>83347036</v>
      </c>
      <c r="E10" s="11">
        <v>90034715</v>
      </c>
      <c r="F10" s="12">
        <f>E10/D10*100</f>
        <v>108.02389541482916</v>
      </c>
      <c r="G10" s="11">
        <v>86883060</v>
      </c>
      <c r="H10" s="13">
        <f>E10/G10*100</f>
        <v>103.62746777104765</v>
      </c>
    </row>
    <row r="11" spans="1:8" ht="21.75" customHeight="1">
      <c r="A11" s="14">
        <v>3</v>
      </c>
      <c r="B11" s="17" t="s">
        <v>98</v>
      </c>
      <c r="C11" s="8" t="s">
        <v>114</v>
      </c>
      <c r="D11" s="18"/>
      <c r="E11" s="19">
        <v>2237</v>
      </c>
      <c r="F11" s="18"/>
      <c r="G11" s="19">
        <v>2202</v>
      </c>
      <c r="H11" s="13">
        <f>E11/G11*100</f>
        <v>101.58946412352408</v>
      </c>
    </row>
    <row r="12" spans="1:8" ht="15">
      <c r="A12" s="6"/>
      <c r="B12" s="20" t="s">
        <v>99</v>
      </c>
      <c r="C12" s="6" t="s">
        <v>113</v>
      </c>
      <c r="D12" s="18"/>
      <c r="E12" s="19">
        <v>2080</v>
      </c>
      <c r="F12" s="18"/>
      <c r="G12" s="19">
        <v>2045</v>
      </c>
      <c r="H12" s="13">
        <f>E12/G12*100</f>
        <v>101.71149144254279</v>
      </c>
    </row>
    <row r="13" spans="1:8" ht="25.15" customHeight="1">
      <c r="A13" s="8">
        <v>4</v>
      </c>
      <c r="B13" s="21" t="s">
        <v>100</v>
      </c>
      <c r="C13" s="22" t="s">
        <v>115</v>
      </c>
      <c r="D13" s="18"/>
      <c r="E13" s="23">
        <f>E10/E12</f>
        <v>43285.920673076922</v>
      </c>
      <c r="F13" s="18"/>
      <c r="G13" s="23">
        <f>G10/G12</f>
        <v>42485.603911980441</v>
      </c>
      <c r="H13" s="23">
        <f>E13/G13*100</f>
        <v>101.88373634220791</v>
      </c>
    </row>
    <row r="14" spans="1:8" ht="29.25" customHeight="1">
      <c r="A14" s="14">
        <v>5</v>
      </c>
      <c r="B14" s="17" t="s">
        <v>101</v>
      </c>
      <c r="C14" s="135" t="s">
        <v>116</v>
      </c>
      <c r="D14" s="24"/>
      <c r="E14" s="24"/>
      <c r="F14" s="25"/>
      <c r="G14" s="24"/>
      <c r="H14" s="24"/>
    </row>
    <row r="15" spans="1:8" ht="19.149999999999999" customHeight="1">
      <c r="A15" s="15"/>
      <c r="B15" s="26" t="s">
        <v>102</v>
      </c>
      <c r="C15" s="136"/>
      <c r="D15" s="11">
        <v>47180</v>
      </c>
      <c r="E15" s="11">
        <v>41849</v>
      </c>
      <c r="F15" s="12">
        <f>E15/D15*100</f>
        <v>88.700720644340819</v>
      </c>
      <c r="G15" s="11">
        <v>30889</v>
      </c>
      <c r="H15" s="13">
        <f t="shared" ref="H15:H22" si="0">E15/G15*100</f>
        <v>135.48188675580303</v>
      </c>
    </row>
    <row r="16" spans="1:8" ht="20.25" customHeight="1">
      <c r="A16" s="27"/>
      <c r="B16" s="28" t="s">
        <v>103</v>
      </c>
      <c r="C16" s="29" t="s">
        <v>113</v>
      </c>
      <c r="D16" s="11">
        <v>41552</v>
      </c>
      <c r="E16" s="11">
        <v>49428</v>
      </c>
      <c r="F16" s="12">
        <f>E16/D16*100</f>
        <v>118.95456295725837</v>
      </c>
      <c r="G16" s="11">
        <v>57805</v>
      </c>
      <c r="H16" s="13">
        <f t="shared" si="0"/>
        <v>85.508174033388116</v>
      </c>
    </row>
    <row r="17" spans="1:8" ht="19.899999999999999" customHeight="1">
      <c r="A17" s="30"/>
      <c r="B17" s="26" t="s">
        <v>104</v>
      </c>
      <c r="C17" s="7" t="s">
        <v>117</v>
      </c>
      <c r="D17" s="11">
        <v>3520</v>
      </c>
      <c r="E17" s="11">
        <v>3552.7</v>
      </c>
      <c r="F17" s="12">
        <f>E17/D17*100</f>
        <v>100.92897727272727</v>
      </c>
      <c r="G17" s="11">
        <v>3715</v>
      </c>
      <c r="H17" s="13">
        <f t="shared" si="0"/>
        <v>95.631224764468371</v>
      </c>
    </row>
    <row r="18" spans="1:8" ht="26.25" customHeight="1">
      <c r="A18" s="31">
        <v>6</v>
      </c>
      <c r="B18" s="32" t="s">
        <v>105</v>
      </c>
      <c r="C18" s="22" t="s">
        <v>115</v>
      </c>
      <c r="D18" s="33">
        <v>1620000</v>
      </c>
      <c r="E18" s="33">
        <v>7594411</v>
      </c>
      <c r="F18" s="34" t="s">
        <v>7</v>
      </c>
      <c r="G18" s="33">
        <v>5434223</v>
      </c>
      <c r="H18" s="34">
        <f t="shared" si="0"/>
        <v>139.7515523378411</v>
      </c>
    </row>
    <row r="19" spans="1:8" ht="26.25" customHeight="1">
      <c r="A19" s="7">
        <v>7</v>
      </c>
      <c r="B19" s="26" t="s">
        <v>106</v>
      </c>
      <c r="C19" s="22" t="s">
        <v>115</v>
      </c>
      <c r="D19" s="35">
        <v>35922275</v>
      </c>
      <c r="E19" s="35">
        <v>47303151</v>
      </c>
      <c r="F19" s="12">
        <f>E19/D19*100</f>
        <v>131.68194664731004</v>
      </c>
      <c r="G19" s="35">
        <v>49101862.724099994</v>
      </c>
      <c r="H19" s="34">
        <f t="shared" si="0"/>
        <v>96.336774972862372</v>
      </c>
    </row>
    <row r="20" spans="1:8" ht="26.25" customHeight="1">
      <c r="A20" s="8">
        <v>8</v>
      </c>
      <c r="B20" s="36" t="s">
        <v>107</v>
      </c>
      <c r="C20" s="8" t="s">
        <v>8</v>
      </c>
      <c r="D20" s="37"/>
      <c r="E20" s="38">
        <v>44.3</v>
      </c>
      <c r="F20" s="39"/>
      <c r="G20" s="38">
        <v>64.2</v>
      </c>
      <c r="H20" s="13">
        <f t="shared" si="0"/>
        <v>69.003115264797501</v>
      </c>
    </row>
    <row r="21" spans="1:8" ht="24.75" customHeight="1">
      <c r="A21" s="7">
        <v>9</v>
      </c>
      <c r="B21" s="26" t="s">
        <v>108</v>
      </c>
      <c r="C21" s="22" t="s">
        <v>115</v>
      </c>
      <c r="D21" s="40"/>
      <c r="E21" s="41">
        <v>22131792</v>
      </c>
      <c r="F21" s="42"/>
      <c r="G21" s="43">
        <v>18849864</v>
      </c>
      <c r="H21" s="23">
        <f t="shared" si="0"/>
        <v>117.41088423767938</v>
      </c>
    </row>
    <row r="22" spans="1:8" ht="28.15" customHeight="1">
      <c r="A22" s="8">
        <v>10</v>
      </c>
      <c r="B22" s="32" t="s">
        <v>109</v>
      </c>
      <c r="C22" s="22" t="s">
        <v>115</v>
      </c>
      <c r="D22" s="44"/>
      <c r="E22" s="45">
        <v>1648.7893871449926</v>
      </c>
      <c r="F22" s="45"/>
      <c r="G22" s="46">
        <v>1426.7229791099001</v>
      </c>
      <c r="H22" s="13">
        <f t="shared" si="0"/>
        <v>115.56478806934439</v>
      </c>
    </row>
    <row r="23" spans="1:8" ht="21.75" customHeight="1">
      <c r="A23" s="47"/>
      <c r="B23" s="47"/>
      <c r="C23" s="47"/>
      <c r="D23" s="47"/>
      <c r="E23" s="47"/>
      <c r="F23" s="47"/>
      <c r="G23" s="47"/>
      <c r="H23" s="47"/>
    </row>
    <row r="24" spans="1:8" ht="27.75" customHeight="1">
      <c r="A24" s="160" t="s">
        <v>120</v>
      </c>
      <c r="B24" s="160"/>
      <c r="C24" s="160"/>
      <c r="D24" s="160"/>
      <c r="E24" s="140"/>
      <c r="F24" s="140"/>
      <c r="G24" s="140" t="s">
        <v>93</v>
      </c>
    </row>
    <row r="25" spans="1:8" ht="25.5" customHeight="1">
      <c r="A25" s="160" t="s">
        <v>121</v>
      </c>
      <c r="B25" s="160"/>
      <c r="C25" s="160"/>
      <c r="D25" s="160"/>
      <c r="E25" s="140"/>
      <c r="F25" s="140"/>
      <c r="G25" s="140" t="s">
        <v>94</v>
      </c>
    </row>
  </sheetData>
  <mergeCells count="8">
    <mergeCell ref="A24:D24"/>
    <mergeCell ref="A25:D25"/>
    <mergeCell ref="A1:H1"/>
    <mergeCell ref="A2:H2"/>
    <mergeCell ref="A3:H3"/>
    <mergeCell ref="D5:F5"/>
    <mergeCell ref="G5:G6"/>
    <mergeCell ref="H5:H6"/>
  </mergeCells>
  <pageMargins left="0.68" right="0.24" top="0.56999999999999995" bottom="0.48" header="0.5" footer="0.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dimension ref="A2:K35"/>
  <sheetViews>
    <sheetView topLeftCell="A22" zoomScaleNormal="100" workbookViewId="0">
      <selection activeCell="A32" sqref="A32"/>
    </sheetView>
  </sheetViews>
  <sheetFormatPr defaultRowHeight="12.75"/>
  <cols>
    <col min="1" max="1" width="9.85546875" bestFit="1" customWidth="1"/>
    <col min="6" max="6" width="6.7109375" customWidth="1"/>
    <col min="8" max="8" width="18.5703125" bestFit="1" customWidth="1"/>
    <col min="9" max="9" width="13.42578125" customWidth="1"/>
  </cols>
  <sheetData>
    <row r="2" spans="1:9" ht="5.25" customHeight="1"/>
    <row r="3" spans="1:9" ht="48" customHeight="1">
      <c r="A3" s="169" t="s">
        <v>192</v>
      </c>
      <c r="B3" s="170"/>
      <c r="C3" s="170"/>
      <c r="D3" s="170"/>
      <c r="E3" s="170"/>
      <c r="F3" s="170"/>
      <c r="G3" s="170"/>
      <c r="H3" s="170"/>
      <c r="I3" s="170"/>
    </row>
    <row r="4" spans="1:9" ht="13.5" customHeight="1">
      <c r="A4" s="144"/>
      <c r="B4" s="139"/>
      <c r="C4" s="139"/>
      <c r="D4" s="139"/>
      <c r="E4" s="139"/>
      <c r="F4" s="139"/>
      <c r="G4" s="139"/>
      <c r="H4" s="139"/>
      <c r="I4" s="139"/>
    </row>
    <row r="5" spans="1:9" ht="21" customHeight="1">
      <c r="A5" s="171" t="s">
        <v>193</v>
      </c>
      <c r="B5" s="172"/>
      <c r="C5" s="172"/>
      <c r="D5" s="172"/>
      <c r="E5" s="172"/>
      <c r="F5" s="172"/>
      <c r="G5" s="172"/>
      <c r="H5" s="172"/>
      <c r="I5" s="172"/>
    </row>
    <row r="6" spans="1:9" ht="19.5" customHeight="1">
      <c r="A6" s="48"/>
      <c r="B6" s="48"/>
      <c r="C6" s="48"/>
      <c r="D6" s="48"/>
      <c r="E6" s="48"/>
      <c r="F6" s="48"/>
      <c r="G6" s="48"/>
      <c r="H6" s="48"/>
      <c r="I6" s="48"/>
    </row>
    <row r="7" spans="1:9" ht="21" customHeight="1">
      <c r="A7" s="48" t="s">
        <v>194</v>
      </c>
      <c r="B7" s="48"/>
      <c r="C7" s="48"/>
      <c r="D7" s="48"/>
      <c r="E7" s="48"/>
      <c r="F7" s="48"/>
      <c r="G7" s="49"/>
      <c r="H7" s="50"/>
      <c r="I7" s="48"/>
    </row>
    <row r="8" spans="1:9" ht="21" customHeight="1">
      <c r="A8" s="48" t="s">
        <v>195</v>
      </c>
      <c r="B8" s="48"/>
      <c r="C8" s="48"/>
      <c r="D8" s="48"/>
      <c r="E8" s="48"/>
      <c r="F8" s="48"/>
      <c r="G8" s="49"/>
      <c r="H8" s="51"/>
      <c r="I8" s="48"/>
    </row>
    <row r="9" spans="1:9" ht="21" customHeight="1">
      <c r="A9" s="48" t="s">
        <v>89</v>
      </c>
      <c r="B9" s="48"/>
      <c r="C9" s="48"/>
      <c r="D9" s="48"/>
      <c r="E9" s="48"/>
      <c r="F9" s="48"/>
      <c r="G9" s="48"/>
      <c r="H9" s="50"/>
      <c r="I9" s="48"/>
    </row>
    <row r="10" spans="1:9" ht="21" customHeight="1">
      <c r="A10" s="48" t="s">
        <v>196</v>
      </c>
      <c r="B10" s="48"/>
      <c r="C10" s="48"/>
      <c r="D10" s="48"/>
      <c r="E10" s="48"/>
      <c r="F10" s="48"/>
      <c r="G10" s="49"/>
      <c r="H10" s="50"/>
      <c r="I10" s="48"/>
    </row>
    <row r="11" spans="1:9" ht="21" customHeight="1">
      <c r="A11" s="48" t="s">
        <v>197</v>
      </c>
      <c r="B11" s="48"/>
      <c r="C11" s="48"/>
      <c r="D11" s="48"/>
      <c r="E11" s="48"/>
      <c r="F11" s="48"/>
      <c r="G11" s="49"/>
      <c r="H11" s="51"/>
      <c r="I11" s="48"/>
    </row>
    <row r="12" spans="1:9" ht="18" customHeight="1">
      <c r="A12" s="50" t="s">
        <v>90</v>
      </c>
      <c r="B12" s="50"/>
      <c r="C12" s="50"/>
      <c r="D12" s="50"/>
      <c r="E12" s="50"/>
      <c r="F12" s="50"/>
      <c r="G12" s="50"/>
      <c r="H12" s="50"/>
      <c r="I12" s="48"/>
    </row>
    <row r="13" spans="1:9" ht="21" customHeight="1">
      <c r="A13" s="48" t="s">
        <v>198</v>
      </c>
      <c r="B13" s="48"/>
      <c r="C13" s="48"/>
      <c r="D13" s="48"/>
      <c r="E13" s="48"/>
      <c r="F13" s="48"/>
      <c r="G13" s="49"/>
      <c r="H13" s="50"/>
      <c r="I13" s="48"/>
    </row>
    <row r="14" spans="1:9" ht="21" customHeight="1">
      <c r="A14" s="48" t="s">
        <v>200</v>
      </c>
      <c r="B14" s="48"/>
      <c r="C14" s="48"/>
      <c r="D14" s="48"/>
      <c r="E14" s="48"/>
      <c r="F14" s="48"/>
      <c r="G14" s="49"/>
      <c r="H14" s="52"/>
      <c r="I14" s="48"/>
    </row>
    <row r="15" spans="1:9" ht="21" customHeight="1">
      <c r="A15" s="48" t="s">
        <v>201</v>
      </c>
      <c r="B15" s="48"/>
      <c r="C15" s="48"/>
      <c r="D15" s="48"/>
      <c r="E15" s="48"/>
      <c r="F15" s="48"/>
      <c r="G15" s="49"/>
      <c r="H15" s="50"/>
      <c r="I15" s="48"/>
    </row>
    <row r="16" spans="1:9" ht="21" customHeight="1">
      <c r="A16" s="48" t="s">
        <v>202</v>
      </c>
      <c r="B16" s="48"/>
      <c r="C16" s="48"/>
      <c r="D16" s="48"/>
      <c r="E16" s="48"/>
      <c r="F16" s="48"/>
      <c r="G16" s="49"/>
      <c r="H16" s="52"/>
      <c r="I16" s="48"/>
    </row>
    <row r="17" spans="1:11" ht="21" customHeight="1">
      <c r="A17" s="48" t="s">
        <v>203</v>
      </c>
      <c r="B17" s="48"/>
      <c r="C17" s="48"/>
      <c r="D17" s="48"/>
      <c r="E17" s="48"/>
      <c r="F17" s="48"/>
      <c r="G17" s="49"/>
      <c r="H17" s="53"/>
      <c r="I17" s="48"/>
    </row>
    <row r="18" spans="1:11" ht="21" customHeight="1">
      <c r="A18" s="48" t="s">
        <v>204</v>
      </c>
      <c r="B18" s="48"/>
      <c r="C18" s="48"/>
      <c r="D18" s="48"/>
      <c r="E18" s="48"/>
      <c r="F18" s="48"/>
      <c r="G18" s="49"/>
      <c r="H18" s="51"/>
      <c r="I18" s="48"/>
    </row>
    <row r="19" spans="1:11" ht="5.25" customHeight="1">
      <c r="A19" s="145"/>
      <c r="B19" s="155"/>
      <c r="C19" s="155"/>
      <c r="D19" s="155"/>
      <c r="E19" s="155"/>
      <c r="F19" s="155"/>
      <c r="G19" s="155"/>
      <c r="H19" s="155"/>
      <c r="I19" s="155"/>
      <c r="J19" s="145"/>
    </row>
    <row r="20" spans="1:11" ht="105" customHeight="1">
      <c r="A20" s="176" t="s">
        <v>205</v>
      </c>
      <c r="B20" s="177"/>
      <c r="C20" s="177"/>
      <c r="D20" s="177"/>
      <c r="E20" s="177"/>
      <c r="F20" s="177"/>
      <c r="G20" s="177"/>
      <c r="H20" s="177"/>
      <c r="I20" s="177"/>
      <c r="J20" s="177"/>
      <c r="K20" s="54"/>
    </row>
    <row r="21" spans="1:11" ht="27.75" customHeight="1">
      <c r="A21" s="55" t="s">
        <v>206</v>
      </c>
      <c r="B21" s="48"/>
      <c r="C21" s="48"/>
      <c r="D21" s="48"/>
      <c r="E21" s="48"/>
      <c r="F21" s="48"/>
      <c r="G21" s="56"/>
      <c r="H21" s="57"/>
      <c r="I21" s="58"/>
      <c r="J21" s="54"/>
      <c r="K21" s="54"/>
    </row>
    <row r="22" spans="1:11" ht="27.75" customHeight="1">
      <c r="A22" s="55" t="s">
        <v>207</v>
      </c>
      <c r="B22" s="48"/>
      <c r="C22" s="48"/>
      <c r="D22" s="48"/>
      <c r="E22" s="48"/>
      <c r="F22" s="48"/>
      <c r="G22" s="49"/>
      <c r="H22" s="59"/>
      <c r="I22" s="58"/>
      <c r="J22" s="54"/>
      <c r="K22" s="54"/>
    </row>
    <row r="23" spans="1:11" ht="25.5" customHeight="1">
      <c r="A23" s="55" t="s">
        <v>208</v>
      </c>
      <c r="B23" s="48"/>
      <c r="C23" s="48"/>
      <c r="D23" s="48"/>
      <c r="E23" s="48"/>
      <c r="F23" s="48"/>
      <c r="G23" s="49"/>
      <c r="H23" s="60"/>
      <c r="I23" s="58"/>
      <c r="J23" s="54"/>
      <c r="K23" s="54"/>
    </row>
    <row r="24" spans="1:11" ht="25.5" customHeight="1">
      <c r="A24" s="173" t="s">
        <v>209</v>
      </c>
      <c r="B24" s="173"/>
      <c r="C24" s="173"/>
      <c r="D24" s="173"/>
      <c r="E24" s="173"/>
      <c r="F24" s="173"/>
      <c r="G24" s="173"/>
      <c r="H24" s="173"/>
      <c r="I24" s="173"/>
    </row>
    <row r="25" spans="1:11" ht="39.6" customHeight="1">
      <c r="A25" s="174" t="s">
        <v>210</v>
      </c>
      <c r="B25" s="174"/>
      <c r="C25" s="174"/>
      <c r="D25" s="174"/>
      <c r="E25" s="174"/>
      <c r="F25" s="174"/>
      <c r="G25" s="174"/>
      <c r="H25" s="174"/>
      <c r="I25" s="174"/>
    </row>
    <row r="26" spans="1:11" ht="20.25" customHeight="1">
      <c r="A26" s="61" t="s">
        <v>199</v>
      </c>
      <c r="B26" s="61"/>
      <c r="C26" s="61"/>
      <c r="D26" s="61"/>
      <c r="E26" s="61"/>
      <c r="F26" s="61"/>
      <c r="G26" s="61"/>
      <c r="H26" s="61"/>
      <c r="I26" s="61"/>
    </row>
    <row r="27" spans="1:11" ht="21" customHeight="1">
      <c r="A27" s="61" t="s">
        <v>211</v>
      </c>
      <c r="B27" s="61"/>
      <c r="C27" s="61"/>
      <c r="D27" s="61"/>
      <c r="E27" s="61"/>
      <c r="F27" s="61"/>
      <c r="G27" s="61"/>
      <c r="H27" s="61"/>
      <c r="I27" s="61"/>
    </row>
    <row r="28" spans="1:11" ht="25.5" customHeight="1">
      <c r="A28" s="61" t="s">
        <v>212</v>
      </c>
      <c r="B28" s="61"/>
      <c r="C28" s="61"/>
      <c r="D28" s="61"/>
      <c r="E28" s="61"/>
      <c r="F28" s="61"/>
      <c r="G28" s="61"/>
      <c r="H28" s="61"/>
      <c r="I28" s="61"/>
    </row>
    <row r="29" spans="1:11" ht="25.5" customHeight="1">
      <c r="A29" s="61" t="s">
        <v>213</v>
      </c>
      <c r="B29" s="61"/>
      <c r="C29" s="61"/>
      <c r="D29" s="61"/>
      <c r="E29" s="61"/>
      <c r="F29" s="61"/>
      <c r="G29" s="61"/>
      <c r="H29" s="61"/>
      <c r="I29" s="61"/>
    </row>
    <row r="30" spans="1:11" ht="25.5" customHeight="1">
      <c r="A30" s="61" t="s">
        <v>91</v>
      </c>
      <c r="B30" s="58"/>
      <c r="C30" s="58"/>
      <c r="D30" s="58"/>
      <c r="E30" s="58"/>
      <c r="F30" s="58"/>
      <c r="G30" s="56"/>
      <c r="H30" s="60"/>
      <c r="I30" s="58"/>
    </row>
    <row r="31" spans="1:11" ht="25.5" customHeight="1">
      <c r="A31" s="175" t="s">
        <v>214</v>
      </c>
      <c r="B31" s="175"/>
      <c r="C31" s="175"/>
      <c r="D31" s="175"/>
      <c r="E31" s="175"/>
      <c r="F31" s="175"/>
      <c r="G31" s="175"/>
      <c r="H31" s="175"/>
      <c r="I31" s="175"/>
    </row>
    <row r="32" spans="1:11" ht="25.5" customHeight="1">
      <c r="A32" s="58" t="e">
        <f>- Growth rate - 95.6%</f>
        <v>#NAME?</v>
      </c>
      <c r="B32" s="58"/>
      <c r="C32" s="58"/>
      <c r="D32" s="58"/>
      <c r="E32" s="58"/>
      <c r="F32" s="58"/>
      <c r="G32" s="56" t="s">
        <v>9</v>
      </c>
      <c r="H32" s="52"/>
      <c r="I32" s="58"/>
    </row>
    <row r="33" spans="1:9" ht="25.5" customHeight="1">
      <c r="A33" s="160"/>
      <c r="B33" s="160"/>
      <c r="C33" s="160"/>
      <c r="D33" s="160"/>
      <c r="E33" s="160"/>
      <c r="F33" s="160"/>
      <c r="G33" s="160"/>
      <c r="H33" s="160"/>
      <c r="I33" s="160"/>
    </row>
    <row r="34" spans="1:9" ht="33.75" customHeight="1">
      <c r="A34" s="160" t="s">
        <v>92</v>
      </c>
      <c r="B34" s="160"/>
      <c r="C34" s="160"/>
      <c r="D34" s="160"/>
      <c r="E34" s="62"/>
      <c r="F34" s="62"/>
      <c r="G34" s="62"/>
      <c r="H34" s="140" t="s">
        <v>93</v>
      </c>
      <c r="I34" s="62"/>
    </row>
    <row r="35" spans="1:9" ht="24.75" customHeight="1">
      <c r="A35" s="160" t="s">
        <v>95</v>
      </c>
      <c r="B35" s="160"/>
      <c r="C35" s="160"/>
      <c r="D35" s="160"/>
      <c r="E35" s="62"/>
      <c r="F35" s="62"/>
      <c r="G35" s="62"/>
      <c r="H35" s="140" t="s">
        <v>94</v>
      </c>
      <c r="I35" s="63"/>
    </row>
  </sheetData>
  <mergeCells count="9">
    <mergeCell ref="A33:I33"/>
    <mergeCell ref="A34:D34"/>
    <mergeCell ref="A35:D35"/>
    <mergeCell ref="A3:I3"/>
    <mergeCell ref="A5:I5"/>
    <mergeCell ref="A24:I24"/>
    <mergeCell ref="A25:I25"/>
    <mergeCell ref="A31:I31"/>
    <mergeCell ref="A20:J20"/>
  </mergeCells>
  <pageMargins left="0.89" right="0.2" top="0.54" bottom="0.25" header="0.28999999999999998"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888"/>
  <sheetViews>
    <sheetView topLeftCell="A19" zoomScaleNormal="100" workbookViewId="0">
      <selection activeCell="A30" sqref="A30"/>
    </sheetView>
  </sheetViews>
  <sheetFormatPr defaultRowHeight="12.75"/>
  <cols>
    <col min="8" max="8" width="13.7109375" customWidth="1"/>
  </cols>
  <sheetData>
    <row r="1" spans="1:9" ht="36.6" customHeight="1">
      <c r="A1" s="178" t="s">
        <v>127</v>
      </c>
      <c r="B1" s="178"/>
      <c r="C1" s="178"/>
      <c r="D1" s="178"/>
      <c r="E1" s="178"/>
      <c r="F1" s="178"/>
      <c r="G1" s="178"/>
      <c r="H1" s="178"/>
      <c r="I1" s="178"/>
    </row>
    <row r="2" spans="1:9" ht="18" customHeight="1">
      <c r="A2" s="64"/>
      <c r="B2" s="64"/>
      <c r="C2" s="64"/>
      <c r="D2" s="64"/>
      <c r="E2" s="64"/>
      <c r="F2" s="64"/>
      <c r="G2" s="64"/>
      <c r="H2" s="64"/>
      <c r="I2" s="64"/>
    </row>
    <row r="3" spans="1:9" ht="14.25" customHeight="1">
      <c r="A3" s="65" t="s">
        <v>79</v>
      </c>
      <c r="B3" s="65"/>
      <c r="C3" s="65"/>
      <c r="D3" s="65"/>
      <c r="E3" s="65"/>
      <c r="F3" s="64"/>
      <c r="G3" s="64"/>
      <c r="H3" s="64"/>
      <c r="I3" s="64"/>
    </row>
    <row r="4" spans="1:9" ht="81" customHeight="1">
      <c r="A4" s="179" t="s">
        <v>128</v>
      </c>
      <c r="B4" s="180"/>
      <c r="C4" s="180"/>
      <c r="D4" s="180"/>
      <c r="E4" s="180"/>
      <c r="F4" s="180"/>
      <c r="G4" s="180"/>
      <c r="H4" s="180"/>
      <c r="I4" s="180"/>
    </row>
    <row r="5" spans="1:9" ht="9" hidden="1" customHeight="1">
      <c r="A5" s="64"/>
      <c r="B5" s="64"/>
      <c r="C5" s="64"/>
      <c r="D5" s="64"/>
      <c r="E5" s="64"/>
      <c r="F5" s="64"/>
      <c r="G5" s="64"/>
      <c r="H5" s="64"/>
      <c r="I5" s="64"/>
    </row>
    <row r="6" spans="1:9" ht="18" customHeight="1">
      <c r="A6" s="66" t="s">
        <v>80</v>
      </c>
      <c r="B6" s="65"/>
      <c r="C6" s="65"/>
      <c r="D6" s="65"/>
      <c r="E6" s="65"/>
      <c r="F6" s="64"/>
      <c r="G6" s="64"/>
      <c r="H6" s="64"/>
      <c r="I6" s="64"/>
    </row>
    <row r="7" spans="1:9" ht="21" customHeight="1">
      <c r="A7" s="145" t="s">
        <v>132</v>
      </c>
      <c r="B7" s="145"/>
      <c r="C7" s="146"/>
      <c r="D7" s="146"/>
      <c r="E7" s="146"/>
      <c r="F7" s="146"/>
      <c r="G7" s="146"/>
      <c r="H7" s="146"/>
      <c r="I7" s="64"/>
    </row>
    <row r="8" spans="1:9" s="54" customFormat="1" ht="18" customHeight="1">
      <c r="A8" s="147" t="s">
        <v>129</v>
      </c>
      <c r="B8" s="147"/>
      <c r="C8" s="148"/>
      <c r="D8" s="148"/>
      <c r="E8" s="148"/>
      <c r="F8" s="148"/>
      <c r="G8" s="148"/>
      <c r="H8" s="148"/>
      <c r="I8" s="67"/>
    </row>
    <row r="9" spans="1:9" ht="18" customHeight="1">
      <c r="A9" s="145" t="s">
        <v>130</v>
      </c>
      <c r="B9" s="145"/>
      <c r="C9" s="146"/>
      <c r="D9" s="146"/>
      <c r="E9" s="146"/>
      <c r="F9" s="146"/>
      <c r="G9" s="146"/>
      <c r="H9" s="146"/>
      <c r="I9" s="64"/>
    </row>
    <row r="10" spans="1:9" ht="18" customHeight="1">
      <c r="A10" s="145" t="s">
        <v>131</v>
      </c>
      <c r="B10" s="145"/>
      <c r="C10" s="146"/>
      <c r="D10" s="146"/>
      <c r="E10" s="146"/>
      <c r="F10" s="146"/>
      <c r="G10" s="146"/>
      <c r="H10" s="146"/>
      <c r="I10" s="64"/>
    </row>
    <row r="11" spans="1:9" ht="18" customHeight="1">
      <c r="A11" s="145" t="s">
        <v>133</v>
      </c>
      <c r="B11" s="145"/>
      <c r="C11" s="146"/>
      <c r="D11" s="146"/>
      <c r="E11" s="146"/>
      <c r="F11" s="146"/>
      <c r="G11" s="146"/>
      <c r="H11" s="146"/>
      <c r="I11" s="64"/>
    </row>
    <row r="12" spans="1:9" ht="18" customHeight="1">
      <c r="A12" s="145" t="s">
        <v>134</v>
      </c>
      <c r="B12" s="145"/>
      <c r="C12" s="146"/>
      <c r="D12" s="146"/>
      <c r="E12" s="146"/>
      <c r="F12" s="146"/>
      <c r="G12" s="146"/>
      <c r="H12" s="146"/>
      <c r="I12" s="64"/>
    </row>
    <row r="13" spans="1:9" ht="24" customHeight="1">
      <c r="A13" s="65" t="s">
        <v>81</v>
      </c>
      <c r="B13" s="65"/>
      <c r="C13" s="65"/>
      <c r="D13" s="65"/>
      <c r="E13" s="65"/>
      <c r="F13" s="64"/>
      <c r="G13" s="64"/>
      <c r="H13" s="64"/>
      <c r="I13" s="64"/>
    </row>
    <row r="14" spans="1:9" ht="18" customHeight="1">
      <c r="A14" t="s">
        <v>135</v>
      </c>
      <c r="B14" s="64"/>
      <c r="C14" s="64"/>
      <c r="D14" s="64"/>
      <c r="E14" s="64"/>
      <c r="F14" s="64"/>
      <c r="G14" s="64"/>
      <c r="H14" s="64"/>
      <c r="I14" s="64"/>
    </row>
    <row r="15" spans="1:9" ht="18" customHeight="1">
      <c r="A15" s="54" t="s">
        <v>137</v>
      </c>
      <c r="B15" s="67"/>
      <c r="C15" s="67"/>
      <c r="D15" s="67"/>
      <c r="E15" s="67"/>
      <c r="F15" s="67"/>
      <c r="G15" s="67"/>
      <c r="H15" s="67"/>
      <c r="I15" s="67"/>
    </row>
    <row r="16" spans="1:9" ht="18" customHeight="1">
      <c r="A16" s="54" t="s">
        <v>136</v>
      </c>
      <c r="B16" s="67"/>
      <c r="C16" s="67"/>
      <c r="D16" s="67"/>
      <c r="E16" s="67"/>
      <c r="F16" s="67"/>
      <c r="G16" s="67"/>
      <c r="H16" s="67"/>
      <c r="I16" s="67"/>
    </row>
    <row r="17" spans="1:9" ht="18" customHeight="1">
      <c r="A17" s="54" t="s">
        <v>138</v>
      </c>
      <c r="B17" s="67"/>
      <c r="C17" s="67"/>
      <c r="D17" s="67"/>
      <c r="E17" s="67"/>
      <c r="F17" s="67"/>
      <c r="G17" s="67"/>
      <c r="H17" s="67"/>
      <c r="I17" s="67"/>
    </row>
    <row r="18" spans="1:9" ht="18" customHeight="1">
      <c r="A18" s="54" t="s">
        <v>139</v>
      </c>
      <c r="B18" s="67"/>
      <c r="C18" s="67"/>
      <c r="D18" s="67"/>
      <c r="E18" s="67"/>
      <c r="F18" s="67"/>
      <c r="G18" s="67"/>
      <c r="H18" s="67"/>
      <c r="I18" s="67"/>
    </row>
    <row r="19" spans="1:9" ht="18" customHeight="1">
      <c r="A19" s="54" t="s">
        <v>140</v>
      </c>
      <c r="B19" s="67"/>
      <c r="C19" s="67"/>
      <c r="D19" s="67"/>
      <c r="E19" s="67"/>
      <c r="F19" s="67"/>
      <c r="G19" s="67"/>
      <c r="H19" s="67"/>
      <c r="I19" s="67"/>
    </row>
    <row r="20" spans="1:9" ht="18" customHeight="1">
      <c r="A20" s="54" t="s">
        <v>141</v>
      </c>
      <c r="B20" s="67"/>
      <c r="C20" s="67"/>
      <c r="D20" s="67"/>
      <c r="E20" s="67"/>
      <c r="F20" s="67"/>
      <c r="G20" s="67"/>
      <c r="H20" s="67"/>
      <c r="I20" s="67"/>
    </row>
    <row r="21" spans="1:9" ht="18" customHeight="1">
      <c r="A21" t="s">
        <v>142</v>
      </c>
      <c r="B21" s="64"/>
      <c r="C21" s="64"/>
      <c r="D21" s="64"/>
      <c r="E21" s="64"/>
      <c r="F21" s="64"/>
      <c r="G21" s="64"/>
      <c r="H21" s="64"/>
      <c r="I21" s="64"/>
    </row>
    <row r="22" spans="1:9" ht="18" customHeight="1">
      <c r="A22" t="s">
        <v>186</v>
      </c>
      <c r="B22" s="64"/>
      <c r="C22" s="64"/>
      <c r="D22" s="64"/>
      <c r="E22" s="64"/>
      <c r="F22" s="64"/>
      <c r="G22" s="64"/>
      <c r="H22" s="64"/>
      <c r="I22" s="64"/>
    </row>
    <row r="23" spans="1:9" ht="18" customHeight="1">
      <c r="A23" s="54" t="s">
        <v>143</v>
      </c>
      <c r="B23" s="67"/>
      <c r="C23" s="67"/>
      <c r="D23" s="67"/>
      <c r="E23" s="67"/>
      <c r="F23" s="67"/>
      <c r="G23" s="64"/>
      <c r="H23" s="64"/>
      <c r="I23" s="64"/>
    </row>
    <row r="24" spans="1:9" ht="18" customHeight="1">
      <c r="A24" t="s">
        <v>219</v>
      </c>
      <c r="B24" s="64"/>
      <c r="C24" s="64"/>
      <c r="D24" s="64"/>
      <c r="E24" s="64"/>
      <c r="F24" s="64"/>
      <c r="G24" s="64"/>
      <c r="H24" s="64"/>
      <c r="I24" s="64"/>
    </row>
    <row r="25" spans="1:9" ht="18" customHeight="1">
      <c r="A25" s="54" t="s">
        <v>144</v>
      </c>
      <c r="B25" s="67"/>
      <c r="C25" s="67"/>
      <c r="D25" s="67"/>
      <c r="E25" s="67"/>
      <c r="F25" s="67"/>
      <c r="G25" s="64"/>
      <c r="H25" s="64"/>
      <c r="I25" s="64"/>
    </row>
    <row r="26" spans="1:9" ht="18" customHeight="1">
      <c r="A26" t="s">
        <v>145</v>
      </c>
      <c r="B26" s="64"/>
      <c r="C26" s="64"/>
      <c r="D26" s="64"/>
      <c r="E26" s="64"/>
      <c r="F26" s="64"/>
      <c r="G26" s="64"/>
      <c r="H26" s="64"/>
      <c r="I26" s="64"/>
    </row>
    <row r="27" spans="1:9" ht="18" customHeight="1">
      <c r="A27" s="54" t="s">
        <v>146</v>
      </c>
      <c r="B27" s="67"/>
      <c r="C27" s="67"/>
      <c r="D27" s="67"/>
      <c r="E27" s="67"/>
      <c r="F27" s="67"/>
      <c r="G27" s="64"/>
      <c r="H27" s="64"/>
      <c r="I27" s="64"/>
    </row>
    <row r="28" spans="1:9" ht="18" customHeight="1">
      <c r="A28" s="54" t="s">
        <v>147</v>
      </c>
      <c r="B28" s="67"/>
      <c r="C28" s="67"/>
      <c r="D28" s="67"/>
      <c r="E28" s="67"/>
      <c r="F28" s="67"/>
      <c r="G28" s="64"/>
      <c r="H28" s="64"/>
      <c r="I28" s="64"/>
    </row>
    <row r="29" spans="1:9" ht="18" customHeight="1">
      <c r="A29" s="54" t="s">
        <v>220</v>
      </c>
      <c r="B29" s="67"/>
      <c r="C29" s="67"/>
      <c r="D29" s="67"/>
      <c r="E29" s="67"/>
      <c r="F29" s="67"/>
      <c r="G29" s="64"/>
      <c r="H29" s="64"/>
      <c r="I29" s="64"/>
    </row>
    <row r="30" spans="1:9" ht="18" customHeight="1">
      <c r="A30" s="54" t="s">
        <v>221</v>
      </c>
      <c r="B30" s="67"/>
      <c r="C30" s="67"/>
      <c r="D30" s="67"/>
      <c r="E30" s="67"/>
      <c r="F30" s="67"/>
      <c r="G30" s="64"/>
      <c r="H30" s="64"/>
      <c r="I30" s="64"/>
    </row>
    <row r="31" spans="1:9" ht="12.75" customHeight="1">
      <c r="A31" s="54"/>
      <c r="B31" s="67"/>
      <c r="C31" s="67"/>
      <c r="D31" s="67"/>
      <c r="E31" s="67"/>
      <c r="F31" s="67"/>
      <c r="G31" s="64"/>
      <c r="H31" s="64"/>
      <c r="I31" s="64"/>
    </row>
    <row r="32" spans="1:9" ht="0.75" hidden="1" customHeight="1">
      <c r="A32" s="64"/>
      <c r="B32" s="64"/>
      <c r="C32" s="64"/>
      <c r="D32" s="64"/>
      <c r="E32" s="64"/>
      <c r="F32" s="64"/>
      <c r="G32" s="64"/>
      <c r="H32" s="64"/>
      <c r="I32" s="64"/>
    </row>
    <row r="33" spans="1:10" ht="18" customHeight="1">
      <c r="A33" s="68" t="s">
        <v>82</v>
      </c>
      <c r="B33" s="65"/>
      <c r="C33" s="65"/>
      <c r="D33" s="65"/>
      <c r="E33" s="65"/>
      <c r="F33" s="64"/>
      <c r="G33" s="64"/>
      <c r="H33" s="64"/>
      <c r="I33" s="64"/>
    </row>
    <row r="34" spans="1:10" ht="18" customHeight="1">
      <c r="A34" s="54" t="s">
        <v>148</v>
      </c>
      <c r="B34" s="67"/>
      <c r="C34" s="67"/>
      <c r="D34" s="67"/>
      <c r="E34" s="67"/>
      <c r="F34" s="67"/>
      <c r="G34" s="67"/>
      <c r="H34" s="67"/>
      <c r="I34" s="67"/>
    </row>
    <row r="35" spans="1:10" ht="18" customHeight="1">
      <c r="A35" s="54" t="s">
        <v>149</v>
      </c>
      <c r="B35" s="67"/>
      <c r="C35" s="67"/>
      <c r="D35" s="67"/>
      <c r="E35" s="67"/>
      <c r="F35" s="67"/>
      <c r="G35" s="67"/>
      <c r="H35" s="67"/>
      <c r="I35" s="67"/>
    </row>
    <row r="36" spans="1:10" ht="18" customHeight="1">
      <c r="A36" s="54" t="s">
        <v>150</v>
      </c>
      <c r="B36" s="67"/>
      <c r="C36" s="67"/>
      <c r="D36" s="67"/>
      <c r="E36" s="67"/>
      <c r="F36" s="67"/>
      <c r="G36" s="67"/>
      <c r="H36" s="67"/>
      <c r="I36" s="67"/>
      <c r="J36" s="54"/>
    </row>
    <row r="37" spans="1:10" ht="18" customHeight="1">
      <c r="A37" s="54" t="s">
        <v>151</v>
      </c>
      <c r="B37" s="67"/>
      <c r="C37" s="67"/>
      <c r="D37" s="67"/>
      <c r="E37" s="67"/>
      <c r="F37" s="67"/>
      <c r="G37" s="67"/>
      <c r="H37" s="67"/>
      <c r="I37" s="67"/>
    </row>
    <row r="38" spans="1:10" ht="18" customHeight="1">
      <c r="A38" s="54" t="s">
        <v>152</v>
      </c>
      <c r="B38" s="67"/>
      <c r="C38" s="67"/>
      <c r="D38" s="67"/>
      <c r="E38" s="67"/>
      <c r="F38" s="67"/>
      <c r="G38" s="67"/>
      <c r="H38" s="67"/>
      <c r="I38" s="67"/>
    </row>
    <row r="39" spans="1:10" ht="18" customHeight="1">
      <c r="A39" t="s">
        <v>153</v>
      </c>
      <c r="B39" s="64"/>
      <c r="C39" s="64"/>
      <c r="D39" s="64"/>
      <c r="E39" s="64"/>
      <c r="F39" s="64"/>
      <c r="G39" s="64"/>
      <c r="H39" s="64"/>
      <c r="I39" s="64"/>
    </row>
    <row r="40" spans="1:10" ht="18" customHeight="1">
      <c r="A40" t="s">
        <v>154</v>
      </c>
      <c r="B40" s="64"/>
      <c r="C40" s="64"/>
      <c r="D40" s="64"/>
      <c r="E40" s="64"/>
      <c r="F40" s="64"/>
      <c r="G40" s="64"/>
      <c r="H40" s="64"/>
      <c r="I40" s="64"/>
    </row>
    <row r="41" spans="1:10" ht="18" customHeight="1">
      <c r="A41" t="s">
        <v>155</v>
      </c>
      <c r="B41" s="64"/>
      <c r="C41" s="64"/>
      <c r="D41" s="64"/>
      <c r="E41" s="64"/>
      <c r="F41" s="64"/>
      <c r="G41" s="64"/>
      <c r="H41" s="64"/>
      <c r="I41" s="64"/>
    </row>
    <row r="42" spans="1:10" ht="18" customHeight="1">
      <c r="A42" s="54" t="s">
        <v>156</v>
      </c>
      <c r="B42" s="64"/>
      <c r="C42" s="64"/>
      <c r="D42" s="64"/>
      <c r="E42" s="64"/>
      <c r="F42" s="64"/>
      <c r="G42" s="64"/>
      <c r="H42" s="64"/>
      <c r="I42" s="64"/>
    </row>
    <row r="43" spans="1:10" ht="18" customHeight="1">
      <c r="A43" s="69"/>
      <c r="B43" s="64"/>
      <c r="C43" s="64"/>
      <c r="D43" s="64"/>
      <c r="E43" s="64"/>
      <c r="F43" s="64"/>
      <c r="G43" s="64"/>
      <c r="H43" s="64"/>
      <c r="I43" s="64"/>
    </row>
    <row r="44" spans="1:10" ht="18" customHeight="1">
      <c r="A44" s="54" t="s">
        <v>157</v>
      </c>
      <c r="B44" s="64"/>
      <c r="C44" s="64"/>
      <c r="D44" s="64"/>
      <c r="E44" s="64"/>
      <c r="F44" s="64"/>
      <c r="G44" s="64"/>
      <c r="H44" s="64"/>
      <c r="I44" s="64"/>
    </row>
    <row r="45" spans="1:10" ht="18" customHeight="1">
      <c r="A45" t="s">
        <v>160</v>
      </c>
      <c r="B45" s="64"/>
      <c r="C45" s="64"/>
      <c r="D45" s="64"/>
      <c r="E45" s="64"/>
      <c r="F45" s="64"/>
      <c r="G45" s="64"/>
      <c r="H45" s="64"/>
      <c r="I45" s="64"/>
    </row>
    <row r="46" spans="1:10" ht="18" customHeight="1">
      <c r="A46" t="s">
        <v>158</v>
      </c>
      <c r="B46" s="64"/>
      <c r="C46" s="64"/>
      <c r="D46" s="64"/>
      <c r="E46" s="64"/>
      <c r="F46" s="64"/>
      <c r="G46" s="64"/>
      <c r="H46" s="64"/>
      <c r="I46" s="64"/>
    </row>
    <row r="47" spans="1:10" ht="18" customHeight="1">
      <c r="A47" t="s">
        <v>159</v>
      </c>
      <c r="B47" s="64"/>
      <c r="C47" s="64"/>
      <c r="D47" s="64"/>
      <c r="E47" s="64"/>
      <c r="F47" s="64"/>
      <c r="G47" s="64"/>
      <c r="H47" s="64"/>
      <c r="I47" s="64"/>
    </row>
    <row r="48" spans="1:10" ht="18" customHeight="1">
      <c r="A48" t="s">
        <v>161</v>
      </c>
      <c r="B48" s="64"/>
      <c r="C48" s="64"/>
      <c r="D48" s="64"/>
      <c r="E48" s="64"/>
      <c r="F48" s="64"/>
      <c r="G48" s="64"/>
      <c r="H48" s="64"/>
      <c r="I48" s="64"/>
    </row>
    <row r="49" spans="1:9" ht="18" customHeight="1">
      <c r="A49" t="s">
        <v>162</v>
      </c>
      <c r="B49" s="64"/>
      <c r="C49" s="64"/>
      <c r="D49" s="64"/>
      <c r="E49" s="64"/>
      <c r="F49" s="64"/>
      <c r="G49" s="64"/>
      <c r="H49" s="64"/>
      <c r="I49" s="64"/>
    </row>
    <row r="50" spans="1:9" ht="18" customHeight="1">
      <c r="A50" t="s">
        <v>163</v>
      </c>
      <c r="B50" s="64"/>
      <c r="C50" s="64"/>
      <c r="D50" s="64"/>
      <c r="E50" s="64"/>
      <c r="F50" s="64"/>
      <c r="G50" s="64"/>
      <c r="H50" s="64"/>
      <c r="I50" s="64"/>
    </row>
    <row r="51" spans="1:9" ht="18" customHeight="1">
      <c r="A51" t="s">
        <v>164</v>
      </c>
      <c r="B51" s="64"/>
      <c r="C51" s="64"/>
      <c r="D51" s="64"/>
      <c r="E51" s="64"/>
      <c r="F51" s="64"/>
      <c r="G51" s="64"/>
      <c r="H51" s="64"/>
      <c r="I51" s="64"/>
    </row>
    <row r="52" spans="1:9" ht="18" customHeight="1">
      <c r="A52" s="64"/>
      <c r="B52" s="64"/>
      <c r="C52" s="64"/>
      <c r="D52" s="64"/>
      <c r="E52" s="64"/>
      <c r="F52" s="64"/>
      <c r="G52" s="64"/>
      <c r="H52" s="64"/>
      <c r="I52" s="64"/>
    </row>
    <row r="53" spans="1:9" ht="18" customHeight="1">
      <c r="A53" s="65" t="s">
        <v>83</v>
      </c>
      <c r="B53" s="65"/>
      <c r="C53" s="65"/>
      <c r="D53" s="65"/>
      <c r="E53" s="65"/>
      <c r="F53" s="64"/>
      <c r="G53" s="64"/>
      <c r="H53" s="64"/>
      <c r="I53" s="64"/>
    </row>
    <row r="54" spans="1:9" ht="18" customHeight="1">
      <c r="A54" t="s">
        <v>165</v>
      </c>
      <c r="B54" s="64"/>
      <c r="C54" s="64"/>
      <c r="D54" s="64"/>
      <c r="E54" s="64"/>
      <c r="F54" s="64"/>
      <c r="G54" s="64"/>
      <c r="H54" s="64"/>
      <c r="I54" s="64"/>
    </row>
    <row r="55" spans="1:9" ht="18" customHeight="1">
      <c r="A55" t="s">
        <v>166</v>
      </c>
      <c r="B55" s="64"/>
      <c r="C55" s="64"/>
      <c r="D55" s="64"/>
      <c r="E55" s="64"/>
      <c r="F55" s="64"/>
      <c r="G55" s="64"/>
      <c r="H55" s="64"/>
      <c r="I55" s="64"/>
    </row>
    <row r="56" spans="1:9" ht="18" customHeight="1">
      <c r="A56" t="s">
        <v>167</v>
      </c>
      <c r="B56" s="64"/>
      <c r="C56" s="64"/>
      <c r="D56" s="64"/>
      <c r="E56" s="64"/>
      <c r="F56" s="64"/>
      <c r="G56" s="64"/>
      <c r="H56" s="64"/>
      <c r="I56" s="64"/>
    </row>
    <row r="57" spans="1:9" ht="18" customHeight="1">
      <c r="A57" t="s">
        <v>168</v>
      </c>
      <c r="B57" s="64"/>
      <c r="C57" s="64"/>
      <c r="D57" s="64"/>
      <c r="E57" s="64"/>
      <c r="F57" s="64"/>
      <c r="G57" s="64"/>
      <c r="H57" s="64"/>
      <c r="I57" s="64"/>
    </row>
    <row r="58" spans="1:9" ht="18" customHeight="1">
      <c r="A58" t="s">
        <v>169</v>
      </c>
      <c r="B58" s="64"/>
      <c r="C58" s="64"/>
      <c r="D58" s="64"/>
      <c r="E58" s="64"/>
      <c r="F58" s="64"/>
      <c r="G58" s="64"/>
      <c r="H58" s="64"/>
      <c r="I58" s="64"/>
    </row>
    <row r="59" spans="1:9" ht="18" customHeight="1">
      <c r="A59" t="s">
        <v>170</v>
      </c>
      <c r="B59" s="64"/>
      <c r="C59" s="64"/>
      <c r="D59" s="64"/>
      <c r="E59" s="64"/>
      <c r="F59" s="64"/>
      <c r="G59" s="64"/>
      <c r="H59" s="64"/>
      <c r="I59" s="64"/>
    </row>
    <row r="60" spans="1:9" ht="18" customHeight="1">
      <c r="A60" t="s">
        <v>171</v>
      </c>
      <c r="B60" s="64"/>
      <c r="C60" s="64"/>
      <c r="D60" s="64"/>
      <c r="E60" s="64"/>
      <c r="F60" s="64"/>
      <c r="G60" s="64"/>
      <c r="H60" s="64"/>
      <c r="I60" s="64"/>
    </row>
    <row r="61" spans="1:9" ht="18" customHeight="1">
      <c r="A61" t="s">
        <v>172</v>
      </c>
      <c r="B61" s="64"/>
      <c r="C61" s="64"/>
      <c r="D61" s="64"/>
      <c r="E61" s="64"/>
      <c r="F61" s="64"/>
      <c r="G61" s="64"/>
      <c r="H61" s="64"/>
      <c r="I61" s="64"/>
    </row>
    <row r="62" spans="1:9" ht="18" customHeight="1">
      <c r="A62" t="s">
        <v>173</v>
      </c>
      <c r="B62" s="64"/>
      <c r="C62" s="64"/>
      <c r="D62" s="64"/>
      <c r="E62" s="64"/>
      <c r="F62" s="64"/>
      <c r="G62" s="64"/>
      <c r="H62" s="64"/>
      <c r="I62" s="64"/>
    </row>
    <row r="63" spans="1:9" ht="18" customHeight="1">
      <c r="A63" t="s">
        <v>174</v>
      </c>
      <c r="B63" s="64"/>
      <c r="C63" s="64"/>
      <c r="D63" s="64"/>
      <c r="E63" s="64"/>
      <c r="F63" s="64"/>
      <c r="G63" s="64"/>
      <c r="H63" s="64"/>
      <c r="I63" s="64"/>
    </row>
    <row r="64" spans="1:9" ht="18" customHeight="1">
      <c r="A64" t="s">
        <v>175</v>
      </c>
      <c r="B64" s="64"/>
      <c r="C64" s="64"/>
      <c r="D64" s="64"/>
      <c r="E64" s="64"/>
      <c r="F64" s="64"/>
      <c r="G64" s="64"/>
      <c r="H64" s="64"/>
      <c r="I64" s="64"/>
    </row>
    <row r="65" spans="1:9" ht="18" customHeight="1">
      <c r="A65" t="s">
        <v>176</v>
      </c>
      <c r="B65" s="64"/>
      <c r="C65" s="64"/>
      <c r="D65" s="64"/>
      <c r="E65" s="64"/>
      <c r="F65" s="64"/>
      <c r="G65" s="64"/>
      <c r="H65" s="64"/>
      <c r="I65" s="64"/>
    </row>
    <row r="66" spans="1:9" ht="18" customHeight="1">
      <c r="A66" t="s">
        <v>177</v>
      </c>
      <c r="B66" s="64"/>
      <c r="C66" s="64"/>
      <c r="D66" s="64"/>
      <c r="E66" s="64"/>
      <c r="F66" s="64"/>
      <c r="G66" s="64"/>
      <c r="H66" s="64"/>
      <c r="I66" s="64"/>
    </row>
    <row r="67" spans="1:9" ht="18" customHeight="1">
      <c r="A67" s="64"/>
      <c r="B67" s="64"/>
      <c r="C67" s="64"/>
      <c r="D67" s="64"/>
      <c r="E67" s="64"/>
      <c r="F67" s="64"/>
      <c r="G67" s="64"/>
      <c r="H67" s="64"/>
      <c r="I67" s="64"/>
    </row>
    <row r="68" spans="1:9" ht="18" customHeight="1">
      <c r="A68" t="s">
        <v>84</v>
      </c>
      <c r="B68" s="64"/>
      <c r="C68" s="64"/>
      <c r="D68" s="64"/>
      <c r="E68" s="64"/>
      <c r="F68" s="64"/>
      <c r="G68" s="64"/>
      <c r="H68" s="64"/>
      <c r="I68" s="64"/>
    </row>
    <row r="69" spans="1:9" ht="18" customHeight="1">
      <c r="A69" t="s">
        <v>85</v>
      </c>
      <c r="B69" s="64"/>
      <c r="C69" s="64"/>
      <c r="D69" s="64"/>
      <c r="E69" s="64"/>
      <c r="F69" s="64"/>
      <c r="G69" s="64"/>
      <c r="H69" s="64"/>
      <c r="I69" s="64"/>
    </row>
    <row r="70" spans="1:9" ht="18" customHeight="1">
      <c r="A70" t="s">
        <v>86</v>
      </c>
      <c r="B70" s="64"/>
      <c r="C70" s="64"/>
      <c r="D70" s="64"/>
      <c r="E70" s="64"/>
      <c r="F70" s="64"/>
      <c r="G70" s="64"/>
      <c r="H70" s="64"/>
      <c r="I70" s="64"/>
    </row>
    <row r="71" spans="1:9" ht="18" customHeight="1">
      <c r="A71" t="s">
        <v>87</v>
      </c>
      <c r="B71" s="64"/>
      <c r="C71" s="64"/>
      <c r="D71" s="64"/>
      <c r="E71" s="64"/>
      <c r="F71" s="64"/>
      <c r="G71" s="64"/>
      <c r="H71" s="64"/>
      <c r="I71" s="64"/>
    </row>
    <row r="72" spans="1:9" ht="18" customHeight="1">
      <c r="A72" t="s">
        <v>88</v>
      </c>
      <c r="B72" s="64"/>
      <c r="C72" s="64"/>
      <c r="D72" s="64"/>
      <c r="E72" s="64"/>
      <c r="F72" s="64"/>
      <c r="G72" s="64"/>
      <c r="H72" s="64"/>
      <c r="I72" s="64"/>
    </row>
    <row r="73" spans="1:9" ht="18" customHeight="1">
      <c r="A73" t="s">
        <v>178</v>
      </c>
      <c r="B73" s="64"/>
      <c r="C73" s="64"/>
      <c r="D73" s="64"/>
      <c r="E73" s="64"/>
      <c r="F73" s="64"/>
      <c r="G73" s="64"/>
      <c r="H73" s="64"/>
      <c r="I73" s="64"/>
    </row>
    <row r="74" spans="1:9" ht="18" customHeight="1">
      <c r="A74" s="54" t="s">
        <v>181</v>
      </c>
      <c r="B74" s="64"/>
      <c r="C74" s="64"/>
      <c r="D74" s="64"/>
      <c r="E74" s="64"/>
      <c r="F74" s="64"/>
      <c r="G74" s="64"/>
      <c r="H74" s="64"/>
      <c r="I74" s="64"/>
    </row>
    <row r="75" spans="1:9" ht="18" customHeight="1">
      <c r="A75" s="54" t="s">
        <v>182</v>
      </c>
      <c r="B75" s="64"/>
      <c r="C75" s="64"/>
      <c r="D75" s="64"/>
      <c r="E75" s="64"/>
      <c r="F75" s="64"/>
      <c r="G75" s="64"/>
      <c r="H75" s="64"/>
      <c r="I75" s="64"/>
    </row>
    <row r="76" spans="1:9" ht="3.75" customHeight="1">
      <c r="B76" s="64"/>
      <c r="C76" s="64"/>
      <c r="D76" s="64"/>
      <c r="E76" s="64"/>
      <c r="F76" s="64"/>
      <c r="G76" s="64"/>
      <c r="H76" s="64"/>
      <c r="I76" s="64"/>
    </row>
    <row r="77" spans="1:9" ht="18" hidden="1" customHeight="1">
      <c r="B77" s="64"/>
      <c r="C77" s="64"/>
      <c r="D77" s="64"/>
      <c r="E77" s="64"/>
      <c r="F77" s="64"/>
      <c r="G77" s="64"/>
      <c r="H77" s="64"/>
      <c r="I77" s="64"/>
    </row>
    <row r="78" spans="1:9" ht="18" customHeight="1">
      <c r="A78" t="s">
        <v>179</v>
      </c>
      <c r="B78" s="64"/>
      <c r="C78" s="64"/>
      <c r="D78" s="64"/>
      <c r="E78" s="64"/>
      <c r="F78" s="64"/>
      <c r="G78" s="64"/>
      <c r="H78" s="64"/>
      <c r="I78" s="64"/>
    </row>
    <row r="79" spans="1:9" ht="18" customHeight="1">
      <c r="A79" t="s">
        <v>180</v>
      </c>
      <c r="B79" s="64"/>
      <c r="C79" s="64"/>
      <c r="D79" s="64"/>
      <c r="E79" s="64"/>
      <c r="F79" s="64"/>
      <c r="G79" s="64"/>
      <c r="H79" s="64"/>
      <c r="I79" s="64"/>
    </row>
    <row r="80" spans="1:9" ht="18" customHeight="1">
      <c r="A80" s="100" t="s">
        <v>71</v>
      </c>
      <c r="B80" s="64"/>
      <c r="C80" s="64"/>
      <c r="D80" s="64"/>
      <c r="E80" s="64"/>
      <c r="F80" s="64"/>
      <c r="G80" s="64"/>
      <c r="H80" s="64"/>
      <c r="I80" s="64"/>
    </row>
    <row r="81" spans="1:9" ht="18" customHeight="1">
      <c r="A81" s="100" t="s">
        <v>72</v>
      </c>
      <c r="B81" s="64"/>
      <c r="C81" s="64"/>
      <c r="D81" s="64"/>
      <c r="E81" s="64"/>
      <c r="F81" s="64"/>
      <c r="G81" s="64"/>
      <c r="H81" s="64"/>
      <c r="I81" s="64"/>
    </row>
    <row r="82" spans="1:9" ht="18" customHeight="1">
      <c r="A82" s="100" t="s">
        <v>73</v>
      </c>
      <c r="B82" s="64"/>
      <c r="C82" s="64"/>
      <c r="D82" s="64"/>
      <c r="E82" s="64"/>
      <c r="F82" s="64"/>
      <c r="G82" s="64"/>
      <c r="H82" s="64"/>
      <c r="I82" s="64"/>
    </row>
    <row r="83" spans="1:9" ht="16.5" customHeight="1">
      <c r="A83" s="64"/>
      <c r="B83" s="64"/>
      <c r="C83" s="64"/>
      <c r="D83" s="64"/>
      <c r="E83" s="64"/>
      <c r="F83" s="64"/>
      <c r="G83" s="64"/>
      <c r="H83" s="64"/>
      <c r="I83" s="64"/>
    </row>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row r="92" spans="1:9" ht="16.5" customHeight="1"/>
    <row r="93" spans="1:9" ht="16.5" customHeight="1"/>
    <row r="94" spans="1:9" ht="16.5" customHeight="1"/>
    <row r="95" spans="1:9" ht="16.5" customHeight="1">
      <c r="A95" s="70"/>
      <c r="B95" s="70"/>
      <c r="C95" s="70"/>
      <c r="D95" s="70"/>
      <c r="E95" s="70"/>
      <c r="F95" s="70"/>
      <c r="G95" s="70"/>
      <c r="H95" s="70"/>
      <c r="I95" s="70"/>
    </row>
    <row r="96" spans="1:9" ht="16.5" customHeight="1">
      <c r="A96" s="70"/>
      <c r="B96" s="70"/>
      <c r="C96" s="70"/>
      <c r="D96" s="70"/>
      <c r="E96" s="70"/>
      <c r="F96" s="70"/>
      <c r="G96" s="70"/>
      <c r="H96" s="70"/>
      <c r="I96" s="70"/>
    </row>
    <row r="97" spans="1:9" ht="16.5" customHeight="1">
      <c r="A97" s="70"/>
      <c r="B97" s="70"/>
      <c r="C97" s="70"/>
      <c r="D97" s="70"/>
      <c r="E97" s="70"/>
      <c r="F97" s="70"/>
      <c r="G97" s="70"/>
      <c r="H97" s="70"/>
      <c r="I97" s="70"/>
    </row>
    <row r="98" spans="1:9" ht="16.5" customHeight="1">
      <c r="A98" s="70"/>
      <c r="B98" s="70"/>
      <c r="C98" s="70"/>
      <c r="D98" s="70"/>
      <c r="E98" s="70"/>
      <c r="F98" s="70"/>
      <c r="G98" s="70"/>
      <c r="H98" s="70"/>
      <c r="I98" s="70"/>
    </row>
    <row r="99" spans="1:9" ht="16.5" customHeight="1">
      <c r="A99" s="70"/>
      <c r="B99" s="70"/>
      <c r="C99" s="70"/>
      <c r="D99" s="70"/>
      <c r="E99" s="70"/>
      <c r="F99" s="70"/>
      <c r="G99" s="70"/>
      <c r="H99" s="70"/>
      <c r="I99" s="70"/>
    </row>
    <row r="100" spans="1:9" ht="16.5" customHeight="1">
      <c r="A100" s="70"/>
      <c r="B100" s="70"/>
      <c r="C100" s="70"/>
      <c r="D100" s="70"/>
      <c r="E100" s="70"/>
      <c r="F100" s="70"/>
      <c r="G100" s="70"/>
      <c r="H100" s="70"/>
      <c r="I100" s="70"/>
    </row>
    <row r="101" spans="1:9" ht="16.5" customHeight="1">
      <c r="A101" s="70"/>
      <c r="B101" s="70"/>
      <c r="C101" s="70"/>
      <c r="D101" s="70"/>
      <c r="E101" s="70"/>
      <c r="F101" s="70"/>
      <c r="G101" s="70"/>
      <c r="H101" s="70"/>
      <c r="I101" s="70"/>
    </row>
    <row r="102" spans="1:9" ht="16.5" customHeight="1">
      <c r="A102" s="70"/>
      <c r="B102" s="70"/>
      <c r="C102" s="70"/>
      <c r="D102" s="70"/>
      <c r="E102" s="70"/>
      <c r="F102" s="70"/>
      <c r="G102" s="70"/>
      <c r="H102" s="70"/>
      <c r="I102" s="70"/>
    </row>
    <row r="103" spans="1:9" ht="16.5" customHeight="1">
      <c r="A103" s="70"/>
      <c r="B103" s="70"/>
      <c r="C103" s="70"/>
      <c r="D103" s="70"/>
      <c r="E103" s="70"/>
      <c r="F103" s="70"/>
      <c r="G103" s="70"/>
      <c r="H103" s="70"/>
      <c r="I103" s="70"/>
    </row>
    <row r="104" spans="1:9" ht="16.5" customHeight="1">
      <c r="A104" s="70"/>
      <c r="B104" s="70"/>
      <c r="C104" s="70"/>
      <c r="D104" s="70"/>
      <c r="E104" s="70"/>
      <c r="F104" s="70"/>
      <c r="G104" s="70"/>
      <c r="H104" s="70"/>
      <c r="I104" s="70"/>
    </row>
    <row r="105" spans="1:9" ht="16.5" customHeight="1">
      <c r="A105" s="70"/>
      <c r="B105" s="70"/>
      <c r="C105" s="70"/>
      <c r="D105" s="70"/>
      <c r="E105" s="70"/>
      <c r="F105" s="70"/>
      <c r="G105" s="70"/>
      <c r="H105" s="70"/>
      <c r="I105" s="70"/>
    </row>
    <row r="106" spans="1:9" ht="16.5" customHeight="1">
      <c r="A106" s="70"/>
      <c r="B106" s="70"/>
      <c r="C106" s="70"/>
      <c r="D106" s="70"/>
      <c r="E106" s="70"/>
      <c r="F106" s="70"/>
      <c r="G106" s="70"/>
      <c r="H106" s="70"/>
      <c r="I106" s="70"/>
    </row>
    <row r="107" spans="1:9" ht="16.5" customHeight="1">
      <c r="A107" s="70"/>
      <c r="B107" s="70"/>
      <c r="C107" s="70"/>
      <c r="D107" s="70"/>
      <c r="E107" s="70"/>
      <c r="F107" s="70"/>
      <c r="G107" s="70"/>
      <c r="H107" s="70"/>
      <c r="I107" s="70"/>
    </row>
    <row r="108" spans="1:9" ht="16.5" customHeight="1">
      <c r="A108" s="70"/>
      <c r="B108" s="70"/>
      <c r="C108" s="70"/>
      <c r="D108" s="70"/>
      <c r="E108" s="70"/>
      <c r="F108" s="70"/>
      <c r="G108" s="70"/>
      <c r="H108" s="70"/>
      <c r="I108" s="70"/>
    </row>
    <row r="109" spans="1:9" ht="16.5" customHeight="1">
      <c r="A109" s="70"/>
      <c r="B109" s="70"/>
      <c r="C109" s="70"/>
      <c r="D109" s="70"/>
      <c r="E109" s="70"/>
      <c r="F109" s="70"/>
      <c r="G109" s="70"/>
      <c r="H109" s="70"/>
      <c r="I109" s="70"/>
    </row>
    <row r="110" spans="1:9" ht="16.5" customHeight="1">
      <c r="A110" s="70"/>
      <c r="B110" s="70"/>
      <c r="C110" s="70"/>
      <c r="D110" s="70"/>
      <c r="E110" s="70"/>
      <c r="F110" s="70"/>
      <c r="G110" s="70"/>
      <c r="H110" s="70"/>
      <c r="I110" s="70"/>
    </row>
    <row r="111" spans="1:9" ht="16.5" customHeight="1">
      <c r="A111" s="70"/>
      <c r="B111" s="70"/>
      <c r="C111" s="70"/>
      <c r="D111" s="70"/>
      <c r="E111" s="70"/>
      <c r="F111" s="70"/>
      <c r="G111" s="70"/>
      <c r="H111" s="70"/>
      <c r="I111" s="70"/>
    </row>
    <row r="112" spans="1:9" ht="16.5" customHeight="1">
      <c r="A112" s="70"/>
      <c r="B112" s="70"/>
      <c r="C112" s="70"/>
      <c r="D112" s="70"/>
      <c r="E112" s="70"/>
      <c r="F112" s="70"/>
      <c r="G112" s="70"/>
      <c r="H112" s="70"/>
      <c r="I112" s="70"/>
    </row>
    <row r="113" spans="1:9" ht="16.5" customHeight="1">
      <c r="A113" s="70"/>
      <c r="B113" s="70"/>
      <c r="C113" s="70"/>
      <c r="D113" s="70"/>
      <c r="E113" s="70"/>
      <c r="F113" s="70"/>
      <c r="G113" s="70"/>
      <c r="H113" s="70"/>
      <c r="I113" s="70"/>
    </row>
    <row r="114" spans="1:9" ht="16.5" customHeight="1">
      <c r="A114" s="70"/>
      <c r="B114" s="70"/>
      <c r="C114" s="70"/>
      <c r="D114" s="70"/>
      <c r="E114" s="70"/>
      <c r="F114" s="70"/>
      <c r="G114" s="70"/>
      <c r="H114" s="70"/>
      <c r="I114" s="70"/>
    </row>
    <row r="115" spans="1:9" ht="16.5" customHeight="1">
      <c r="A115" s="70"/>
      <c r="B115" s="70"/>
      <c r="C115" s="70"/>
      <c r="D115" s="70"/>
      <c r="E115" s="70"/>
      <c r="F115" s="70"/>
      <c r="G115" s="70"/>
      <c r="H115" s="70"/>
      <c r="I115" s="70"/>
    </row>
    <row r="116" spans="1:9" ht="16.5" customHeight="1">
      <c r="A116" s="70"/>
      <c r="B116" s="70"/>
      <c r="C116" s="70"/>
      <c r="D116" s="70"/>
      <c r="E116" s="70"/>
      <c r="F116" s="70"/>
      <c r="G116" s="70"/>
      <c r="H116" s="70"/>
      <c r="I116" s="70"/>
    </row>
    <row r="117" spans="1:9" ht="16.5" customHeight="1">
      <c r="A117" s="70"/>
      <c r="B117" s="70"/>
      <c r="C117" s="70"/>
      <c r="D117" s="70"/>
      <c r="E117" s="70"/>
      <c r="F117" s="70"/>
      <c r="G117" s="70"/>
      <c r="H117" s="70"/>
      <c r="I117" s="70"/>
    </row>
    <row r="118" spans="1:9" ht="16.5" customHeight="1">
      <c r="A118" s="70"/>
      <c r="B118" s="70"/>
      <c r="C118" s="70"/>
      <c r="D118" s="70"/>
      <c r="E118" s="70"/>
      <c r="F118" s="70"/>
      <c r="G118" s="70"/>
      <c r="H118" s="70"/>
      <c r="I118" s="70"/>
    </row>
    <row r="119" spans="1:9" ht="16.5" customHeight="1">
      <c r="A119" s="70"/>
      <c r="B119" s="70"/>
      <c r="C119" s="70"/>
      <c r="D119" s="70"/>
      <c r="E119" s="70"/>
      <c r="F119" s="70"/>
      <c r="G119" s="70"/>
      <c r="H119" s="70"/>
      <c r="I119" s="70"/>
    </row>
    <row r="120" spans="1:9" ht="16.5" customHeight="1">
      <c r="A120" s="70"/>
      <c r="B120" s="70"/>
      <c r="C120" s="70"/>
      <c r="D120" s="70"/>
      <c r="E120" s="70"/>
      <c r="F120" s="70"/>
      <c r="G120" s="70"/>
      <c r="H120" s="70"/>
      <c r="I120" s="70"/>
    </row>
    <row r="121" spans="1:9" ht="16.5" customHeight="1">
      <c r="A121" s="70"/>
      <c r="B121" s="70"/>
      <c r="C121" s="70"/>
      <c r="D121" s="70"/>
      <c r="E121" s="70"/>
      <c r="F121" s="70"/>
      <c r="G121" s="70"/>
      <c r="H121" s="70"/>
      <c r="I121" s="70"/>
    </row>
    <row r="122" spans="1:9" ht="16.5" customHeight="1">
      <c r="A122" s="70"/>
      <c r="B122" s="70"/>
      <c r="C122" s="70"/>
      <c r="D122" s="70"/>
      <c r="E122" s="70"/>
      <c r="F122" s="70"/>
      <c r="G122" s="70"/>
      <c r="H122" s="70"/>
      <c r="I122" s="70"/>
    </row>
    <row r="123" spans="1:9" ht="16.5" customHeight="1">
      <c r="A123" s="70"/>
      <c r="B123" s="70"/>
      <c r="C123" s="70"/>
      <c r="D123" s="70"/>
      <c r="E123" s="70"/>
      <c r="F123" s="70"/>
      <c r="G123" s="70"/>
      <c r="H123" s="70"/>
      <c r="I123" s="70"/>
    </row>
    <row r="124" spans="1:9" ht="16.5" customHeight="1">
      <c r="A124" s="70"/>
      <c r="B124" s="70"/>
      <c r="C124" s="70"/>
      <c r="D124" s="70"/>
      <c r="E124" s="70"/>
      <c r="F124" s="70"/>
      <c r="G124" s="70"/>
      <c r="H124" s="70"/>
      <c r="I124" s="70"/>
    </row>
    <row r="125" spans="1:9" ht="16.5" customHeight="1">
      <c r="A125" s="70"/>
      <c r="B125" s="70"/>
      <c r="C125" s="70"/>
      <c r="D125" s="70"/>
      <c r="E125" s="70"/>
      <c r="F125" s="70"/>
      <c r="G125" s="70"/>
      <c r="H125" s="70"/>
      <c r="I125" s="70"/>
    </row>
    <row r="126" spans="1:9" ht="16.5" customHeight="1">
      <c r="A126" s="70"/>
      <c r="B126" s="70"/>
      <c r="C126" s="70"/>
      <c r="D126" s="70"/>
      <c r="E126" s="70"/>
      <c r="F126" s="70"/>
      <c r="G126" s="70"/>
      <c r="H126" s="70"/>
      <c r="I126" s="70"/>
    </row>
    <row r="127" spans="1:9" ht="16.5" customHeight="1">
      <c r="A127" s="70"/>
      <c r="B127" s="70"/>
      <c r="C127" s="70"/>
      <c r="D127" s="70"/>
      <c r="E127" s="70"/>
      <c r="F127" s="70"/>
      <c r="G127" s="70"/>
      <c r="H127" s="70"/>
      <c r="I127" s="70"/>
    </row>
    <row r="128" spans="1:9" ht="16.5" customHeight="1">
      <c r="A128" s="70"/>
      <c r="B128" s="70"/>
      <c r="C128" s="70"/>
      <c r="D128" s="70"/>
      <c r="E128" s="70"/>
      <c r="F128" s="70"/>
      <c r="G128" s="70"/>
      <c r="H128" s="70"/>
      <c r="I128" s="70"/>
    </row>
    <row r="129" spans="1:9" ht="16.5" customHeight="1">
      <c r="A129" s="70"/>
      <c r="B129" s="70"/>
      <c r="C129" s="70"/>
      <c r="D129" s="70"/>
      <c r="E129" s="70"/>
      <c r="F129" s="70"/>
      <c r="G129" s="70"/>
      <c r="H129" s="70"/>
      <c r="I129" s="70"/>
    </row>
    <row r="130" spans="1:9" ht="16.5" customHeight="1">
      <c r="A130" s="70"/>
      <c r="B130" s="70"/>
      <c r="C130" s="70"/>
      <c r="D130" s="70"/>
      <c r="E130" s="70"/>
      <c r="F130" s="70"/>
      <c r="G130" s="70"/>
      <c r="H130" s="70"/>
      <c r="I130" s="70"/>
    </row>
    <row r="131" spans="1:9" ht="16.5" customHeight="1">
      <c r="A131" s="70"/>
      <c r="B131" s="70"/>
      <c r="C131" s="70"/>
      <c r="D131" s="70"/>
      <c r="E131" s="70"/>
      <c r="F131" s="70"/>
      <c r="G131" s="70"/>
      <c r="H131" s="70"/>
      <c r="I131" s="70"/>
    </row>
    <row r="132" spans="1:9" ht="16.5" customHeight="1">
      <c r="A132" s="70"/>
      <c r="B132" s="70"/>
      <c r="C132" s="70"/>
      <c r="D132" s="70"/>
      <c r="E132" s="70"/>
      <c r="F132" s="70"/>
      <c r="G132" s="70"/>
      <c r="H132" s="70"/>
      <c r="I132" s="70"/>
    </row>
    <row r="133" spans="1:9" ht="16.5" customHeight="1">
      <c r="A133" s="70"/>
      <c r="B133" s="70"/>
      <c r="C133" s="70"/>
      <c r="D133" s="70"/>
      <c r="E133" s="70"/>
      <c r="F133" s="70"/>
      <c r="G133" s="70"/>
      <c r="H133" s="70"/>
      <c r="I133" s="70"/>
    </row>
    <row r="134" spans="1:9" ht="16.5" customHeight="1">
      <c r="A134" s="70"/>
      <c r="B134" s="70"/>
      <c r="C134" s="70"/>
      <c r="D134" s="70"/>
      <c r="E134" s="70"/>
      <c r="F134" s="70"/>
      <c r="G134" s="70"/>
      <c r="H134" s="70"/>
      <c r="I134" s="70"/>
    </row>
    <row r="135" spans="1:9" ht="16.5" customHeight="1">
      <c r="A135" s="70"/>
      <c r="B135" s="70"/>
      <c r="C135" s="70"/>
      <c r="D135" s="70"/>
      <c r="E135" s="70"/>
      <c r="F135" s="70"/>
      <c r="G135" s="70"/>
      <c r="H135" s="70"/>
      <c r="I135" s="70"/>
    </row>
    <row r="136" spans="1:9" ht="16.5" customHeight="1">
      <c r="A136" s="70"/>
      <c r="B136" s="70"/>
      <c r="C136" s="70"/>
      <c r="D136" s="70"/>
      <c r="E136" s="70"/>
      <c r="F136" s="70"/>
      <c r="G136" s="70"/>
      <c r="H136" s="70"/>
      <c r="I136" s="70"/>
    </row>
    <row r="137" spans="1:9" ht="16.5" customHeight="1">
      <c r="A137" s="70"/>
      <c r="B137" s="70"/>
      <c r="C137" s="70"/>
      <c r="D137" s="70"/>
      <c r="E137" s="70"/>
      <c r="F137" s="70"/>
      <c r="G137" s="70"/>
      <c r="H137" s="70"/>
      <c r="I137" s="70"/>
    </row>
    <row r="138" spans="1:9" ht="16.5" customHeight="1">
      <c r="A138" s="70"/>
      <c r="B138" s="70"/>
      <c r="C138" s="70"/>
      <c r="D138" s="70"/>
      <c r="E138" s="70"/>
      <c r="F138" s="70"/>
      <c r="G138" s="70"/>
      <c r="H138" s="70"/>
      <c r="I138" s="70"/>
    </row>
    <row r="139" spans="1:9" ht="16.5" customHeight="1">
      <c r="A139" s="70"/>
      <c r="B139" s="70"/>
      <c r="C139" s="70"/>
      <c r="D139" s="70"/>
      <c r="E139" s="70"/>
      <c r="F139" s="70"/>
      <c r="G139" s="70"/>
      <c r="H139" s="70"/>
      <c r="I139" s="70"/>
    </row>
    <row r="140" spans="1:9" ht="16.5" customHeight="1">
      <c r="A140" s="70"/>
      <c r="B140" s="70"/>
      <c r="C140" s="70"/>
      <c r="D140" s="70"/>
      <c r="E140" s="70"/>
      <c r="F140" s="70"/>
      <c r="G140" s="70"/>
      <c r="H140" s="70"/>
      <c r="I140" s="70"/>
    </row>
    <row r="141" spans="1:9" ht="16.5" customHeight="1">
      <c r="A141" s="70"/>
      <c r="B141" s="70"/>
      <c r="C141" s="70"/>
      <c r="D141" s="70"/>
      <c r="E141" s="70"/>
      <c r="F141" s="70"/>
      <c r="G141" s="70"/>
      <c r="H141" s="70"/>
      <c r="I141" s="70"/>
    </row>
    <row r="142" spans="1:9" ht="16.5" customHeight="1">
      <c r="A142" s="70"/>
      <c r="B142" s="70"/>
      <c r="C142" s="70"/>
      <c r="D142" s="70"/>
      <c r="E142" s="70"/>
      <c r="F142" s="70"/>
      <c r="G142" s="70"/>
      <c r="H142" s="70"/>
      <c r="I142" s="70"/>
    </row>
    <row r="143" spans="1:9" ht="16.5" customHeight="1">
      <c r="A143" s="70"/>
      <c r="B143" s="70"/>
      <c r="C143" s="70"/>
      <c r="D143" s="70"/>
      <c r="E143" s="70"/>
      <c r="F143" s="70"/>
      <c r="G143" s="70"/>
      <c r="H143" s="70"/>
      <c r="I143" s="70"/>
    </row>
    <row r="144" spans="1:9" ht="16.5" customHeight="1">
      <c r="A144" s="70"/>
      <c r="B144" s="70"/>
      <c r="C144" s="70"/>
      <c r="D144" s="70"/>
      <c r="E144" s="70"/>
      <c r="F144" s="70"/>
      <c r="G144" s="70"/>
      <c r="H144" s="70"/>
      <c r="I144" s="70"/>
    </row>
    <row r="145" spans="1:9" ht="16.5" customHeight="1">
      <c r="A145" s="70"/>
      <c r="B145" s="70"/>
      <c r="C145" s="70"/>
      <c r="D145" s="70"/>
      <c r="E145" s="70"/>
      <c r="F145" s="70"/>
      <c r="G145" s="70"/>
      <c r="H145" s="70"/>
      <c r="I145" s="70"/>
    </row>
    <row r="146" spans="1:9" ht="16.5" customHeight="1">
      <c r="A146" s="70"/>
      <c r="B146" s="70"/>
      <c r="C146" s="70"/>
      <c r="D146" s="70"/>
      <c r="E146" s="70"/>
      <c r="F146" s="70"/>
      <c r="G146" s="70"/>
      <c r="H146" s="70"/>
      <c r="I146" s="70"/>
    </row>
    <row r="147" spans="1:9" ht="16.5" customHeight="1">
      <c r="A147" s="70"/>
      <c r="B147" s="70"/>
      <c r="C147" s="70"/>
      <c r="D147" s="70"/>
      <c r="E147" s="70"/>
      <c r="F147" s="70"/>
      <c r="G147" s="70"/>
      <c r="H147" s="70"/>
      <c r="I147" s="70"/>
    </row>
    <row r="148" spans="1:9" ht="16.5" customHeight="1">
      <c r="A148" s="70"/>
      <c r="B148" s="70"/>
      <c r="C148" s="70"/>
      <c r="D148" s="70"/>
      <c r="E148" s="70"/>
      <c r="F148" s="70"/>
      <c r="G148" s="70"/>
      <c r="H148" s="70"/>
      <c r="I148" s="70"/>
    </row>
    <row r="149" spans="1:9" ht="16.5" customHeight="1">
      <c r="A149" s="70"/>
      <c r="B149" s="70"/>
      <c r="C149" s="70"/>
      <c r="D149" s="70"/>
      <c r="E149" s="70"/>
      <c r="F149" s="70"/>
      <c r="G149" s="70"/>
      <c r="H149" s="70"/>
      <c r="I149" s="70"/>
    </row>
    <row r="150" spans="1:9" ht="16.5" customHeight="1">
      <c r="A150" s="70"/>
      <c r="B150" s="70"/>
      <c r="C150" s="70"/>
      <c r="D150" s="70"/>
      <c r="E150" s="70"/>
      <c r="F150" s="70"/>
      <c r="G150" s="70"/>
      <c r="H150" s="70"/>
      <c r="I150" s="70"/>
    </row>
    <row r="151" spans="1:9" ht="16.5" customHeight="1">
      <c r="A151" s="70"/>
      <c r="B151" s="70"/>
      <c r="C151" s="70"/>
      <c r="D151" s="70"/>
      <c r="E151" s="70"/>
      <c r="F151" s="70"/>
      <c r="G151" s="70"/>
      <c r="H151" s="70"/>
      <c r="I151" s="70"/>
    </row>
    <row r="152" spans="1:9" ht="16.5" customHeight="1">
      <c r="A152" s="70"/>
      <c r="B152" s="70"/>
      <c r="C152" s="70"/>
      <c r="D152" s="70"/>
      <c r="E152" s="70"/>
      <c r="F152" s="70"/>
      <c r="G152" s="70"/>
      <c r="H152" s="70"/>
      <c r="I152" s="70"/>
    </row>
    <row r="153" spans="1:9" ht="16.5" customHeight="1">
      <c r="A153" s="70"/>
      <c r="B153" s="70"/>
      <c r="C153" s="70"/>
      <c r="D153" s="70"/>
      <c r="E153" s="70"/>
      <c r="F153" s="70"/>
      <c r="G153" s="70"/>
      <c r="H153" s="70"/>
      <c r="I153" s="70"/>
    </row>
    <row r="154" spans="1:9" ht="16.5" customHeight="1">
      <c r="A154" s="70"/>
      <c r="B154" s="70"/>
      <c r="C154" s="70"/>
      <c r="D154" s="70"/>
      <c r="E154" s="70"/>
      <c r="F154" s="70"/>
      <c r="G154" s="70"/>
      <c r="H154" s="70"/>
      <c r="I154" s="70"/>
    </row>
    <row r="155" spans="1:9" ht="16.5" customHeight="1">
      <c r="A155" s="70"/>
      <c r="B155" s="70"/>
      <c r="C155" s="70"/>
      <c r="D155" s="70"/>
      <c r="E155" s="70"/>
      <c r="F155" s="70"/>
      <c r="G155" s="70"/>
      <c r="H155" s="70"/>
      <c r="I155" s="70"/>
    </row>
    <row r="156" spans="1:9" ht="16.5" customHeight="1">
      <c r="A156" s="70"/>
      <c r="B156" s="70"/>
      <c r="C156" s="70"/>
      <c r="D156" s="70"/>
      <c r="E156" s="70"/>
      <c r="F156" s="70"/>
      <c r="G156" s="70"/>
      <c r="H156" s="70"/>
      <c r="I156" s="70"/>
    </row>
    <row r="157" spans="1:9" ht="16.5" customHeight="1">
      <c r="A157" s="70"/>
      <c r="B157" s="70"/>
      <c r="C157" s="70"/>
      <c r="D157" s="70"/>
      <c r="E157" s="70"/>
      <c r="F157" s="70"/>
      <c r="G157" s="70"/>
      <c r="H157" s="70"/>
      <c r="I157" s="70"/>
    </row>
    <row r="158" spans="1:9" ht="16.5" customHeight="1">
      <c r="A158" s="70"/>
      <c r="B158" s="70"/>
      <c r="C158" s="70"/>
      <c r="D158" s="70"/>
      <c r="E158" s="70"/>
      <c r="F158" s="70"/>
      <c r="G158" s="70"/>
      <c r="H158" s="70"/>
      <c r="I158" s="70"/>
    </row>
    <row r="159" spans="1:9" ht="16.5" customHeight="1">
      <c r="A159" s="70"/>
      <c r="B159" s="70"/>
      <c r="C159" s="70"/>
      <c r="D159" s="70"/>
      <c r="E159" s="70"/>
      <c r="F159" s="70"/>
      <c r="G159" s="70"/>
      <c r="H159" s="70"/>
      <c r="I159" s="70"/>
    </row>
    <row r="160" spans="1:9" ht="16.5" customHeight="1">
      <c r="A160" s="70"/>
      <c r="B160" s="70"/>
      <c r="C160" s="70"/>
      <c r="D160" s="70"/>
      <c r="E160" s="70"/>
      <c r="F160" s="70"/>
      <c r="G160" s="70"/>
      <c r="H160" s="70"/>
      <c r="I160" s="70"/>
    </row>
    <row r="161" spans="1:9" ht="16.5" customHeight="1">
      <c r="A161" s="70"/>
      <c r="B161" s="70"/>
      <c r="C161" s="70"/>
      <c r="D161" s="70"/>
      <c r="E161" s="70"/>
      <c r="F161" s="70"/>
      <c r="G161" s="70"/>
      <c r="H161" s="70"/>
      <c r="I161" s="70"/>
    </row>
    <row r="162" spans="1:9" ht="16.5" customHeight="1">
      <c r="A162" s="70"/>
      <c r="B162" s="70"/>
      <c r="C162" s="70"/>
      <c r="D162" s="70"/>
      <c r="E162" s="70"/>
      <c r="F162" s="70"/>
      <c r="G162" s="70"/>
      <c r="H162" s="70"/>
      <c r="I162" s="70"/>
    </row>
    <row r="163" spans="1:9" ht="16.5" customHeight="1">
      <c r="A163" s="70"/>
      <c r="B163" s="70"/>
      <c r="C163" s="70"/>
      <c r="D163" s="70"/>
      <c r="E163" s="70"/>
      <c r="F163" s="70"/>
      <c r="G163" s="70"/>
      <c r="H163" s="70"/>
      <c r="I163" s="70"/>
    </row>
    <row r="164" spans="1:9" ht="16.5" customHeight="1">
      <c r="A164" s="70"/>
      <c r="B164" s="70"/>
      <c r="C164" s="70"/>
      <c r="D164" s="70"/>
      <c r="E164" s="70"/>
      <c r="F164" s="70"/>
      <c r="G164" s="70"/>
      <c r="H164" s="70"/>
      <c r="I164" s="70"/>
    </row>
    <row r="165" spans="1:9" ht="16.5" customHeight="1">
      <c r="A165" s="70"/>
      <c r="B165" s="70"/>
      <c r="C165" s="70"/>
      <c r="D165" s="70"/>
      <c r="E165" s="70"/>
      <c r="F165" s="70"/>
      <c r="G165" s="70"/>
      <c r="H165" s="70"/>
      <c r="I165" s="70"/>
    </row>
    <row r="166" spans="1:9" ht="16.5" customHeight="1">
      <c r="A166" s="70"/>
      <c r="B166" s="70"/>
      <c r="C166" s="70"/>
      <c r="D166" s="70"/>
      <c r="E166" s="70"/>
      <c r="F166" s="70"/>
      <c r="G166" s="70"/>
      <c r="H166" s="70"/>
      <c r="I166" s="70"/>
    </row>
    <row r="167" spans="1:9" ht="16.5" customHeight="1">
      <c r="A167" s="70"/>
      <c r="B167" s="70"/>
      <c r="C167" s="70"/>
      <c r="D167" s="70"/>
      <c r="E167" s="70"/>
      <c r="F167" s="70"/>
      <c r="G167" s="70"/>
      <c r="H167" s="70"/>
      <c r="I167" s="70"/>
    </row>
    <row r="168" spans="1:9" ht="16.5" customHeight="1">
      <c r="A168" s="70"/>
      <c r="B168" s="70"/>
      <c r="C168" s="70"/>
      <c r="D168" s="70"/>
      <c r="E168" s="70"/>
      <c r="F168" s="70"/>
      <c r="G168" s="70"/>
      <c r="H168" s="70"/>
      <c r="I168" s="70"/>
    </row>
    <row r="169" spans="1:9" ht="16.5" customHeight="1">
      <c r="A169" s="70"/>
      <c r="B169" s="70"/>
      <c r="C169" s="70"/>
      <c r="D169" s="70"/>
      <c r="E169" s="70"/>
      <c r="F169" s="70"/>
      <c r="G169" s="70"/>
      <c r="H169" s="70"/>
      <c r="I169" s="70"/>
    </row>
    <row r="170" spans="1:9" ht="16.5" customHeight="1">
      <c r="A170" s="70"/>
      <c r="B170" s="70"/>
      <c r="C170" s="70"/>
      <c r="D170" s="70"/>
      <c r="E170" s="70"/>
      <c r="F170" s="70"/>
      <c r="G170" s="70"/>
      <c r="H170" s="70"/>
      <c r="I170" s="70"/>
    </row>
    <row r="171" spans="1:9" ht="16.5" customHeight="1">
      <c r="A171" s="70"/>
      <c r="B171" s="70"/>
      <c r="C171" s="70"/>
      <c r="D171" s="70"/>
      <c r="E171" s="70"/>
      <c r="F171" s="70"/>
      <c r="G171" s="70"/>
      <c r="H171" s="70"/>
      <c r="I171" s="70"/>
    </row>
    <row r="172" spans="1:9" ht="16.5" customHeight="1">
      <c r="A172" s="70"/>
      <c r="B172" s="70"/>
      <c r="C172" s="70"/>
      <c r="D172" s="70"/>
      <c r="E172" s="70"/>
      <c r="F172" s="70"/>
      <c r="G172" s="70"/>
      <c r="H172" s="70"/>
      <c r="I172" s="70"/>
    </row>
    <row r="173" spans="1:9" ht="16.5" customHeight="1">
      <c r="A173" s="70"/>
      <c r="B173" s="70"/>
      <c r="C173" s="70"/>
      <c r="D173" s="70"/>
      <c r="E173" s="70"/>
      <c r="F173" s="70"/>
      <c r="G173" s="70"/>
      <c r="H173" s="70"/>
      <c r="I173" s="70"/>
    </row>
    <row r="174" spans="1:9" ht="16.5" customHeight="1">
      <c r="A174" s="70"/>
      <c r="B174" s="70"/>
      <c r="C174" s="70"/>
      <c r="D174" s="70"/>
      <c r="E174" s="70"/>
      <c r="F174" s="70"/>
      <c r="G174" s="70"/>
      <c r="H174" s="70"/>
      <c r="I174" s="70"/>
    </row>
    <row r="175" spans="1:9" ht="16.5" customHeight="1">
      <c r="A175" s="70"/>
      <c r="B175" s="70"/>
      <c r="C175" s="70"/>
      <c r="D175" s="70"/>
      <c r="E175" s="70"/>
      <c r="F175" s="70"/>
      <c r="G175" s="70"/>
      <c r="H175" s="70"/>
      <c r="I175" s="70"/>
    </row>
    <row r="176" spans="1:9" ht="16.5" customHeight="1">
      <c r="A176" s="70"/>
      <c r="B176" s="70"/>
      <c r="C176" s="70"/>
      <c r="D176" s="70"/>
      <c r="E176" s="70"/>
      <c r="F176" s="70"/>
      <c r="G176" s="70"/>
      <c r="H176" s="70"/>
      <c r="I176" s="70"/>
    </row>
    <row r="177" spans="1:9" ht="16.5" customHeight="1">
      <c r="A177" s="70"/>
      <c r="B177" s="70"/>
      <c r="C177" s="70"/>
      <c r="D177" s="70"/>
      <c r="E177" s="70"/>
      <c r="F177" s="70"/>
      <c r="G177" s="70"/>
      <c r="H177" s="70"/>
      <c r="I177" s="70"/>
    </row>
    <row r="178" spans="1:9" ht="16.5" customHeight="1">
      <c r="A178" s="70"/>
      <c r="B178" s="70"/>
      <c r="C178" s="70"/>
      <c r="D178" s="70"/>
      <c r="E178" s="70"/>
      <c r="F178" s="70"/>
      <c r="G178" s="70"/>
      <c r="H178" s="70"/>
      <c r="I178" s="70"/>
    </row>
    <row r="179" spans="1:9" ht="16.5" customHeight="1">
      <c r="A179" s="70"/>
      <c r="B179" s="70"/>
      <c r="C179" s="70"/>
      <c r="D179" s="70"/>
      <c r="E179" s="70"/>
      <c r="F179" s="70"/>
      <c r="G179" s="70"/>
      <c r="H179" s="70"/>
      <c r="I179" s="70"/>
    </row>
    <row r="180" spans="1:9" ht="16.5" customHeight="1">
      <c r="A180" s="70"/>
      <c r="B180" s="70"/>
      <c r="C180" s="70"/>
      <c r="D180" s="70"/>
      <c r="E180" s="70"/>
      <c r="F180" s="70"/>
      <c r="G180" s="70"/>
      <c r="H180" s="70"/>
      <c r="I180" s="70"/>
    </row>
    <row r="181" spans="1:9" ht="16.5" customHeight="1">
      <c r="A181" s="70"/>
      <c r="B181" s="70"/>
      <c r="C181" s="70"/>
      <c r="D181" s="70"/>
      <c r="E181" s="70"/>
      <c r="F181" s="70"/>
      <c r="G181" s="70"/>
      <c r="H181" s="70"/>
      <c r="I181" s="70"/>
    </row>
    <row r="182" spans="1:9" ht="16.5" customHeight="1">
      <c r="A182" s="70"/>
      <c r="B182" s="70"/>
      <c r="C182" s="70"/>
      <c r="D182" s="70"/>
      <c r="E182" s="70"/>
      <c r="F182" s="70"/>
      <c r="G182" s="70"/>
      <c r="H182" s="70"/>
      <c r="I182" s="70"/>
    </row>
    <row r="183" spans="1:9" ht="16.5" customHeight="1">
      <c r="A183" s="70"/>
      <c r="B183" s="70"/>
      <c r="C183" s="70"/>
      <c r="D183" s="70"/>
      <c r="E183" s="70"/>
      <c r="F183" s="70"/>
      <c r="G183" s="70"/>
      <c r="H183" s="70"/>
      <c r="I183" s="70"/>
    </row>
    <row r="184" spans="1:9" ht="16.5" customHeight="1">
      <c r="A184" s="70"/>
      <c r="B184" s="70"/>
      <c r="C184" s="70"/>
      <c r="D184" s="70"/>
      <c r="E184" s="70"/>
      <c r="F184" s="70"/>
      <c r="G184" s="70"/>
      <c r="H184" s="70"/>
      <c r="I184" s="70"/>
    </row>
    <row r="185" spans="1:9" ht="16.5" customHeight="1">
      <c r="A185" s="70"/>
      <c r="B185" s="70"/>
      <c r="C185" s="70"/>
      <c r="D185" s="70"/>
      <c r="E185" s="70"/>
      <c r="F185" s="70"/>
      <c r="G185" s="70"/>
      <c r="H185" s="70"/>
      <c r="I185" s="70"/>
    </row>
    <row r="186" spans="1:9" ht="16.5" customHeight="1">
      <c r="A186" s="70"/>
      <c r="B186" s="70"/>
      <c r="C186" s="70"/>
      <c r="D186" s="70"/>
      <c r="E186" s="70"/>
      <c r="F186" s="70"/>
      <c r="G186" s="70"/>
      <c r="H186" s="70"/>
      <c r="I186" s="70"/>
    </row>
    <row r="187" spans="1:9" ht="16.5" customHeight="1">
      <c r="A187" s="70"/>
      <c r="B187" s="70"/>
      <c r="C187" s="70"/>
      <c r="D187" s="70"/>
      <c r="E187" s="70"/>
      <c r="F187" s="70"/>
      <c r="G187" s="70"/>
      <c r="H187" s="70"/>
      <c r="I187" s="70"/>
    </row>
    <row r="188" spans="1:9" ht="16.5" customHeight="1">
      <c r="A188" s="70"/>
      <c r="B188" s="70"/>
      <c r="C188" s="70"/>
      <c r="D188" s="70"/>
      <c r="E188" s="70"/>
      <c r="F188" s="70"/>
      <c r="G188" s="70"/>
      <c r="H188" s="70"/>
      <c r="I188" s="70"/>
    </row>
    <row r="189" spans="1:9" ht="16.5" customHeight="1">
      <c r="A189" s="70"/>
      <c r="B189" s="70"/>
      <c r="C189" s="70"/>
      <c r="D189" s="70"/>
      <c r="E189" s="70"/>
      <c r="F189" s="70"/>
      <c r="G189" s="70"/>
      <c r="H189" s="70"/>
      <c r="I189" s="70"/>
    </row>
    <row r="190" spans="1:9" ht="16.5" customHeight="1">
      <c r="A190" s="70"/>
      <c r="B190" s="70"/>
      <c r="C190" s="70"/>
      <c r="D190" s="70"/>
      <c r="E190" s="70"/>
      <c r="F190" s="70"/>
      <c r="G190" s="70"/>
      <c r="H190" s="70"/>
      <c r="I190" s="70"/>
    </row>
    <row r="191" spans="1:9" ht="16.5" customHeight="1">
      <c r="A191" s="70"/>
      <c r="B191" s="70"/>
      <c r="C191" s="70"/>
      <c r="D191" s="70"/>
      <c r="E191" s="70"/>
      <c r="F191" s="70"/>
      <c r="G191" s="70"/>
      <c r="H191" s="70"/>
      <c r="I191" s="70"/>
    </row>
    <row r="192" spans="1:9" ht="16.5" customHeight="1">
      <c r="A192" s="70"/>
      <c r="B192" s="70"/>
      <c r="C192" s="70"/>
      <c r="D192" s="70"/>
      <c r="E192" s="70"/>
      <c r="F192" s="70"/>
      <c r="G192" s="70"/>
      <c r="H192" s="70"/>
      <c r="I192" s="70"/>
    </row>
    <row r="193" spans="1:9" ht="16.5" customHeight="1">
      <c r="A193" s="70"/>
      <c r="B193" s="70"/>
      <c r="C193" s="70"/>
      <c r="D193" s="70"/>
      <c r="E193" s="70"/>
      <c r="F193" s="70"/>
      <c r="G193" s="70"/>
      <c r="H193" s="70"/>
      <c r="I193" s="70"/>
    </row>
    <row r="194" spans="1:9" ht="16.5" customHeight="1">
      <c r="A194" s="70"/>
      <c r="B194" s="70"/>
      <c r="C194" s="70"/>
      <c r="D194" s="70"/>
      <c r="E194" s="70"/>
      <c r="F194" s="70"/>
      <c r="G194" s="70"/>
      <c r="H194" s="70"/>
      <c r="I194" s="70"/>
    </row>
    <row r="195" spans="1:9" ht="16.5" customHeight="1">
      <c r="A195" s="70"/>
      <c r="B195" s="70"/>
      <c r="C195" s="70"/>
      <c r="D195" s="70"/>
      <c r="E195" s="70"/>
      <c r="F195" s="70"/>
      <c r="G195" s="70"/>
      <c r="H195" s="70"/>
      <c r="I195" s="70"/>
    </row>
    <row r="196" spans="1:9" ht="16.5" customHeight="1">
      <c r="A196" s="70"/>
      <c r="B196" s="70"/>
      <c r="C196" s="70"/>
      <c r="D196" s="70"/>
      <c r="E196" s="70"/>
      <c r="F196" s="70"/>
      <c r="G196" s="70"/>
      <c r="H196" s="70"/>
      <c r="I196" s="70"/>
    </row>
    <row r="197" spans="1:9" ht="16.5" customHeight="1">
      <c r="A197" s="70"/>
      <c r="B197" s="70"/>
      <c r="C197" s="70"/>
      <c r="D197" s="70"/>
      <c r="E197" s="70"/>
      <c r="F197" s="70"/>
      <c r="G197" s="70"/>
      <c r="H197" s="70"/>
      <c r="I197" s="70"/>
    </row>
    <row r="198" spans="1:9" ht="16.5" customHeight="1">
      <c r="A198" s="70"/>
      <c r="B198" s="70"/>
      <c r="C198" s="70"/>
      <c r="D198" s="70"/>
      <c r="E198" s="70"/>
      <c r="F198" s="70"/>
      <c r="G198" s="70"/>
      <c r="H198" s="70"/>
      <c r="I198" s="70"/>
    </row>
    <row r="199" spans="1:9" ht="16.5" customHeight="1">
      <c r="A199" s="70"/>
      <c r="B199" s="70"/>
      <c r="C199" s="70"/>
      <c r="D199" s="70"/>
      <c r="E199" s="70"/>
      <c r="F199" s="70"/>
      <c r="G199" s="70"/>
      <c r="H199" s="70"/>
      <c r="I199" s="70"/>
    </row>
    <row r="200" spans="1:9" ht="16.5" customHeight="1">
      <c r="A200" s="70"/>
      <c r="B200" s="70"/>
      <c r="C200" s="70"/>
      <c r="D200" s="70"/>
      <c r="E200" s="70"/>
      <c r="F200" s="70"/>
      <c r="G200" s="70"/>
      <c r="H200" s="70"/>
      <c r="I200" s="70"/>
    </row>
    <row r="201" spans="1:9" ht="16.5" customHeight="1">
      <c r="A201" s="70"/>
      <c r="B201" s="70"/>
      <c r="C201" s="70"/>
      <c r="D201" s="70"/>
      <c r="E201" s="70"/>
      <c r="F201" s="70"/>
      <c r="G201" s="70"/>
      <c r="H201" s="70"/>
    </row>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sheetData>
  <mergeCells count="2">
    <mergeCell ref="A1:I1"/>
    <mergeCell ref="A4:I4"/>
  </mergeCells>
  <pageMargins left="1.17" right="0.7" top="0.56000000000000005" bottom="0.34"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8"/>
  <sheetViews>
    <sheetView topLeftCell="A4" zoomScaleNormal="100" workbookViewId="0">
      <selection activeCell="E7" sqref="E7"/>
    </sheetView>
  </sheetViews>
  <sheetFormatPr defaultRowHeight="12.75"/>
  <cols>
    <col min="1" max="1" width="4.42578125" style="71" customWidth="1"/>
    <col min="2" max="2" width="41.5703125" style="71" customWidth="1"/>
    <col min="3" max="3" width="13.85546875" style="71" customWidth="1"/>
    <col min="4" max="4" width="12" style="71" customWidth="1"/>
    <col min="5" max="5" width="11.140625" style="71" customWidth="1"/>
    <col min="6" max="6" width="14.140625" style="71" customWidth="1"/>
    <col min="7" max="7" width="12.28515625" style="71" customWidth="1"/>
    <col min="8" max="8" width="11.42578125" style="71" customWidth="1"/>
    <col min="9" max="16384" width="9.140625" style="71"/>
  </cols>
  <sheetData>
    <row r="1" spans="1:8" ht="76.5" customHeight="1">
      <c r="G1"/>
    </row>
    <row r="3" spans="1:8" ht="34.5" customHeight="1">
      <c r="A3" s="181" t="s">
        <v>222</v>
      </c>
      <c r="B3" s="182"/>
      <c r="C3" s="182"/>
      <c r="D3" s="182"/>
      <c r="E3" s="182"/>
      <c r="F3" s="182"/>
      <c r="G3" s="182"/>
      <c r="H3" s="182"/>
    </row>
    <row r="4" spans="1:8" ht="34.5" customHeight="1">
      <c r="A4" s="183"/>
      <c r="B4" s="183"/>
      <c r="C4" s="183"/>
      <c r="D4" s="183"/>
      <c r="E4" s="183"/>
      <c r="F4" s="183"/>
      <c r="G4" s="183"/>
      <c r="H4" s="183"/>
    </row>
    <row r="5" spans="1:8" ht="23.25" customHeight="1">
      <c r="A5" s="184"/>
      <c r="B5" s="184"/>
      <c r="C5" s="184"/>
      <c r="D5" s="184"/>
      <c r="E5" s="184"/>
      <c r="F5" s="184"/>
      <c r="G5" s="184"/>
      <c r="H5" s="184"/>
    </row>
    <row r="6" spans="1:8" ht="32.25" customHeight="1">
      <c r="A6" s="72"/>
      <c r="B6" s="185" t="s">
        <v>74</v>
      </c>
      <c r="C6" s="185" t="s">
        <v>75</v>
      </c>
      <c r="D6" s="187" t="s">
        <v>126</v>
      </c>
      <c r="E6" s="188"/>
      <c r="F6" s="189"/>
      <c r="G6" s="185">
        <v>2017</v>
      </c>
      <c r="H6" s="141" t="s">
        <v>78</v>
      </c>
    </row>
    <row r="7" spans="1:8" ht="23.25" customHeight="1">
      <c r="A7" s="74"/>
      <c r="B7" s="186"/>
      <c r="C7" s="186"/>
      <c r="D7" s="141" t="s">
        <v>76</v>
      </c>
      <c r="E7" s="159" t="s">
        <v>223</v>
      </c>
      <c r="F7" s="141" t="s">
        <v>77</v>
      </c>
      <c r="G7" s="186"/>
      <c r="H7" s="73" t="s">
        <v>8</v>
      </c>
    </row>
    <row r="8" spans="1:8" ht="24.75" customHeight="1">
      <c r="A8" s="75">
        <v>1</v>
      </c>
      <c r="B8" s="76" t="s">
        <v>183</v>
      </c>
      <c r="C8" s="77" t="s">
        <v>115</v>
      </c>
      <c r="D8" s="152">
        <v>66771732</v>
      </c>
      <c r="E8" s="152">
        <v>73192225</v>
      </c>
      <c r="F8" s="153">
        <v>109.6155855295172</v>
      </c>
      <c r="G8" s="152">
        <v>69875944</v>
      </c>
      <c r="H8" s="154">
        <v>104.74595520312397</v>
      </c>
    </row>
    <row r="9" spans="1:8" ht="24" customHeight="1">
      <c r="A9" s="78">
        <v>2</v>
      </c>
      <c r="B9" s="149" t="s">
        <v>184</v>
      </c>
      <c r="C9" s="79" t="s">
        <v>10</v>
      </c>
      <c r="D9" s="152">
        <v>40479915</v>
      </c>
      <c r="E9" s="152">
        <v>44137836</v>
      </c>
      <c r="F9" s="154">
        <v>109.03638508134219</v>
      </c>
      <c r="G9" s="152">
        <v>43334068</v>
      </c>
      <c r="H9" s="154">
        <v>101.85481778447387</v>
      </c>
    </row>
    <row r="10" spans="1:8" ht="16.5" customHeight="1">
      <c r="A10" s="80">
        <v>3</v>
      </c>
      <c r="B10" s="81" t="s">
        <v>185</v>
      </c>
      <c r="C10" s="82" t="s">
        <v>190</v>
      </c>
      <c r="D10" s="152"/>
      <c r="E10" s="152"/>
      <c r="F10" s="154"/>
      <c r="G10" s="152"/>
      <c r="H10" s="154"/>
    </row>
    <row r="11" spans="1:8" ht="24" customHeight="1">
      <c r="A11" s="83"/>
      <c r="B11" s="84" t="s">
        <v>187</v>
      </c>
      <c r="C11" s="77" t="s">
        <v>11</v>
      </c>
      <c r="D11" s="150">
        <v>19081.117440000002</v>
      </c>
      <c r="E11" s="150">
        <v>17087</v>
      </c>
      <c r="F11" s="151">
        <v>89.549262792022304</v>
      </c>
      <c r="G11" s="150">
        <v>15073</v>
      </c>
      <c r="H11" s="150">
        <v>113.36164001857627</v>
      </c>
    </row>
    <row r="12" spans="1:8" ht="24" customHeight="1">
      <c r="A12" s="83"/>
      <c r="B12" s="84" t="s">
        <v>188</v>
      </c>
      <c r="C12" s="79" t="s">
        <v>12</v>
      </c>
      <c r="D12" s="150">
        <v>25445.47563243243</v>
      </c>
      <c r="E12" s="150">
        <v>28790</v>
      </c>
      <c r="F12" s="151">
        <v>113.14388622905005</v>
      </c>
      <c r="G12" s="150">
        <v>29096</v>
      </c>
      <c r="H12" s="150">
        <v>98.948309045916957</v>
      </c>
    </row>
    <row r="13" spans="1:8" ht="24.75" customHeight="1">
      <c r="A13" s="78"/>
      <c r="B13" s="84" t="s">
        <v>189</v>
      </c>
      <c r="C13" s="77" t="s">
        <v>191</v>
      </c>
      <c r="D13" s="150">
        <v>1782</v>
      </c>
      <c r="E13" s="150">
        <v>1782</v>
      </c>
      <c r="F13" s="151">
        <v>100</v>
      </c>
      <c r="G13" s="150">
        <v>1877</v>
      </c>
      <c r="H13" s="151">
        <v>94.93873201917954</v>
      </c>
    </row>
    <row r="16" spans="1:8" ht="30.75" customHeight="1">
      <c r="A16" s="100" t="s">
        <v>71</v>
      </c>
      <c r="B16" s="54"/>
      <c r="C16" s="97"/>
      <c r="D16" s="97"/>
    </row>
    <row r="17" spans="1:4" ht="15.75" customHeight="1">
      <c r="A17" s="100"/>
      <c r="B17" s="54"/>
      <c r="C17" s="97"/>
      <c r="D17" s="97"/>
    </row>
    <row r="18" spans="1:4">
      <c r="A18" s="100" t="s">
        <v>73</v>
      </c>
      <c r="B18" s="54"/>
      <c r="C18" s="97"/>
      <c r="D18" s="97"/>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E36"/>
  <sheetViews>
    <sheetView zoomScaleNormal="100" workbookViewId="0">
      <selection activeCell="D9" sqref="D9"/>
    </sheetView>
  </sheetViews>
  <sheetFormatPr defaultColWidth="8.85546875" defaultRowHeight="12.75"/>
  <cols>
    <col min="1" max="1" width="39.7109375" style="54" customWidth="1"/>
    <col min="2" max="2" width="13.140625" style="54" customWidth="1"/>
    <col min="3" max="3" width="13.5703125" style="97" customWidth="1"/>
    <col min="4" max="4" width="13.7109375" style="97" customWidth="1"/>
    <col min="5" max="16384" width="8.85546875" style="54"/>
  </cols>
  <sheetData>
    <row r="3" spans="1:5" ht="35.25" customHeight="1">
      <c r="A3" s="190" t="s">
        <v>123</v>
      </c>
      <c r="B3" s="191"/>
      <c r="C3" s="191"/>
      <c r="D3" s="191"/>
    </row>
    <row r="4" spans="1:5" ht="19.5" customHeight="1">
      <c r="A4" s="191"/>
      <c r="B4" s="191"/>
      <c r="C4" s="191"/>
      <c r="D4" s="191"/>
    </row>
    <row r="5" spans="1:5" ht="12.75" customHeight="1">
      <c r="A5" s="192"/>
      <c r="B5" s="192"/>
      <c r="C5" s="192"/>
      <c r="D5" s="192"/>
    </row>
    <row r="6" spans="1:5" ht="10.5" customHeight="1">
      <c r="A6" s="85"/>
      <c r="B6" s="85"/>
      <c r="C6" s="85"/>
      <c r="D6" s="85" t="s">
        <v>27</v>
      </c>
      <c r="E6" s="86"/>
    </row>
    <row r="7" spans="1:5" ht="10.5" customHeight="1">
      <c r="A7" s="87"/>
      <c r="B7" s="87"/>
      <c r="C7" s="87"/>
      <c r="D7" s="87"/>
    </row>
    <row r="8" spans="1:5" ht="15.75" customHeight="1">
      <c r="A8" s="193" t="s">
        <v>53</v>
      </c>
      <c r="B8" s="193" t="s">
        <v>29</v>
      </c>
      <c r="C8" s="195" t="s">
        <v>124</v>
      </c>
      <c r="D8" s="196"/>
    </row>
    <row r="9" spans="1:5" ht="18.75" customHeight="1">
      <c r="A9" s="194"/>
      <c r="B9" s="194"/>
      <c r="C9" s="88" t="s">
        <v>54</v>
      </c>
      <c r="D9" s="88" t="s">
        <v>223</v>
      </c>
    </row>
    <row r="10" spans="1:5" ht="23.25" customHeight="1">
      <c r="A10" s="89" t="s">
        <v>56</v>
      </c>
      <c r="B10" s="90">
        <v>295127.14947647892</v>
      </c>
      <c r="C10" s="156">
        <v>67030.582324413364</v>
      </c>
      <c r="D10" s="156">
        <v>68205.809399999998</v>
      </c>
    </row>
    <row r="11" spans="1:5" ht="24" customHeight="1">
      <c r="A11" s="91" t="s">
        <v>57</v>
      </c>
      <c r="B11" s="90">
        <v>179111.85889550421</v>
      </c>
      <c r="C11" s="93">
        <v>45873.70279165019</v>
      </c>
      <c r="D11" s="93">
        <v>34768.672400000003</v>
      </c>
    </row>
    <row r="12" spans="1:5" ht="24" customHeight="1">
      <c r="A12" s="91" t="s">
        <v>58</v>
      </c>
      <c r="B12" s="90">
        <f>+B10-B11</f>
        <v>116015.29058097472</v>
      </c>
      <c r="C12" s="93">
        <v>21156.879532763174</v>
      </c>
      <c r="D12" s="93">
        <v>33437.136999999995</v>
      </c>
    </row>
    <row r="13" spans="1:5" ht="24" customHeight="1">
      <c r="A13" s="91" t="s">
        <v>59</v>
      </c>
      <c r="B13" s="90">
        <f>B14+B15+B16</f>
        <v>58152.546982535161</v>
      </c>
      <c r="C13" s="93">
        <v>13696.344067149857</v>
      </c>
      <c r="D13" s="93">
        <v>11588.888715000001</v>
      </c>
    </row>
    <row r="14" spans="1:5" ht="24" customHeight="1">
      <c r="A14" s="91" t="s">
        <v>60</v>
      </c>
      <c r="B14" s="90">
        <v>7939.7540243999974</v>
      </c>
      <c r="C14" s="93">
        <v>2146.5503157999992</v>
      </c>
      <c r="D14" s="157">
        <v>1500.103077</v>
      </c>
    </row>
    <row r="15" spans="1:5" ht="24" customHeight="1">
      <c r="A15" s="91" t="s">
        <v>61</v>
      </c>
      <c r="B15" s="90">
        <v>9644.7049592058429</v>
      </c>
      <c r="C15" s="93">
        <v>2389.1005392692473</v>
      </c>
      <c r="D15" s="92">
        <v>2295.2354369999998</v>
      </c>
    </row>
    <row r="16" spans="1:5" ht="24" customHeight="1">
      <c r="A16" s="91" t="s">
        <v>39</v>
      </c>
      <c r="B16" s="90">
        <v>40568.087998929324</v>
      </c>
      <c r="C16" s="93">
        <v>9160.6932120806105</v>
      </c>
      <c r="D16" s="92">
        <v>7793.550201</v>
      </c>
    </row>
    <row r="17" spans="1:5" ht="24" customHeight="1">
      <c r="A17" s="91" t="s">
        <v>40</v>
      </c>
      <c r="B17" s="90">
        <v>1223.7674</v>
      </c>
      <c r="C17" s="92">
        <v>252</v>
      </c>
      <c r="D17" s="92">
        <v>467.76740000000001</v>
      </c>
    </row>
    <row r="18" spans="1:5" ht="26.25" customHeight="1">
      <c r="A18" s="91" t="s">
        <v>62</v>
      </c>
      <c r="B18" s="90">
        <f>B12-B13+B17</f>
        <v>59086.510998439553</v>
      </c>
      <c r="C18" s="93">
        <v>7712.5354656133168</v>
      </c>
      <c r="D18" s="93">
        <v>22316.015684999995</v>
      </c>
    </row>
    <row r="19" spans="1:5" ht="30" customHeight="1">
      <c r="A19" s="94" t="s">
        <v>63</v>
      </c>
      <c r="B19" s="90">
        <f>B20+B21-B22</f>
        <v>2664.2354136741405</v>
      </c>
      <c r="C19" s="93">
        <v>-143.10341367413972</v>
      </c>
      <c r="D19" s="95">
        <v>3059.73</v>
      </c>
    </row>
    <row r="20" spans="1:5" ht="24.75" customHeight="1">
      <c r="A20" s="91" t="s">
        <v>64</v>
      </c>
      <c r="B20" s="90">
        <v>3684.3414136741403</v>
      </c>
      <c r="C20" s="92">
        <v>77.661586325860299</v>
      </c>
      <c r="D20" s="92">
        <v>3417.5410000000002</v>
      </c>
    </row>
    <row r="21" spans="1:5" ht="24.75" customHeight="1">
      <c r="A21" s="91" t="s">
        <v>65</v>
      </c>
      <c r="B21" s="90">
        <v>615.48599999999999</v>
      </c>
      <c r="C21" s="92">
        <v>67.506</v>
      </c>
      <c r="D21" s="92">
        <v>412.96800000000002</v>
      </c>
    </row>
    <row r="22" spans="1:5" ht="24.75" customHeight="1">
      <c r="A22" s="91" t="s">
        <v>66</v>
      </c>
      <c r="B22" s="90">
        <v>1635.5919999999999</v>
      </c>
      <c r="C22" s="92">
        <v>288.27100000000002</v>
      </c>
      <c r="D22" s="92">
        <v>770.779</v>
      </c>
    </row>
    <row r="23" spans="1:5" ht="17.25" customHeight="1">
      <c r="A23" s="91" t="s">
        <v>67</v>
      </c>
      <c r="B23" s="90">
        <f>B18+B19</f>
        <v>61750.746412113695</v>
      </c>
      <c r="C23" s="93">
        <v>7569.4320519391767</v>
      </c>
      <c r="D23" s="92">
        <v>25375.745684999994</v>
      </c>
    </row>
    <row r="24" spans="1:5" ht="39.6" customHeight="1">
      <c r="A24" s="94" t="s">
        <v>68</v>
      </c>
      <c r="B24" s="90">
        <v>-1363.6691096323061</v>
      </c>
      <c r="C24" s="92">
        <v>475.07821289931167</v>
      </c>
      <c r="D24" s="158">
        <v>-2925.2310000000002</v>
      </c>
    </row>
    <row r="25" spans="1:5" ht="24" customHeight="1">
      <c r="A25" s="94" t="s">
        <v>69</v>
      </c>
      <c r="B25" s="90">
        <f>B23+B24</f>
        <v>60387.07730248139</v>
      </c>
      <c r="C25" s="92">
        <v>8044.5102648384882</v>
      </c>
      <c r="D25" s="92">
        <v>22450.514684999995</v>
      </c>
      <c r="E25" s="96"/>
    </row>
    <row r="26" spans="1:5" ht="25.5" customHeight="1">
      <c r="A26" s="91" t="s">
        <v>70</v>
      </c>
      <c r="B26" s="90">
        <f>B25*14%</f>
        <v>8454.1908223473947</v>
      </c>
      <c r="C26" s="92">
        <v>1126.2314370773884</v>
      </c>
      <c r="D26" s="92">
        <v>3143.0720558999997</v>
      </c>
    </row>
    <row r="27" spans="1:5" ht="25.5" customHeight="1">
      <c r="A27" s="94" t="s">
        <v>51</v>
      </c>
      <c r="B27" s="90"/>
      <c r="C27" s="92"/>
      <c r="D27" s="92"/>
    </row>
    <row r="28" spans="1:5" ht="29.25" customHeight="1">
      <c r="A28" s="91" t="s">
        <v>52</v>
      </c>
      <c r="B28" s="90">
        <f>B23-B26-B27</f>
        <v>53296.5555897663</v>
      </c>
      <c r="C28" s="93">
        <v>6443.2006148617884</v>
      </c>
      <c r="D28" s="93">
        <v>22232.673629099994</v>
      </c>
    </row>
    <row r="29" spans="1:5" hidden="1"/>
    <row r="30" spans="1:5" hidden="1">
      <c r="A30" s="98"/>
      <c r="B30" s="98"/>
      <c r="C30" s="99"/>
      <c r="D30" s="99"/>
    </row>
    <row r="31" spans="1:5">
      <c r="B31" s="97"/>
    </row>
    <row r="34" spans="1:1">
      <c r="A34" s="100" t="s">
        <v>71</v>
      </c>
    </row>
    <row r="35" spans="1:1" ht="18" customHeight="1">
      <c r="A35" s="100" t="s">
        <v>72</v>
      </c>
    </row>
    <row r="36" spans="1:1" ht="18.75" customHeight="1">
      <c r="A36" s="100" t="s">
        <v>73</v>
      </c>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6.xml><?xml version="1.0" encoding="utf-8"?>
<worksheet xmlns="http://schemas.openxmlformats.org/spreadsheetml/2006/main" xmlns:r="http://schemas.openxmlformats.org/officeDocument/2006/relationships">
  <dimension ref="A1:H30"/>
  <sheetViews>
    <sheetView zoomScaleNormal="100" workbookViewId="0">
      <selection activeCell="E7" sqref="E7:E26"/>
    </sheetView>
  </sheetViews>
  <sheetFormatPr defaultRowHeight="12.75"/>
  <cols>
    <col min="1" max="1" width="6.28515625" customWidth="1"/>
    <col min="2" max="2" width="46.42578125" customWidth="1"/>
    <col min="3" max="3" width="16.42578125" customWidth="1"/>
    <col min="4" max="4" width="16" customWidth="1"/>
    <col min="5" max="5" width="16.28515625" customWidth="1"/>
  </cols>
  <sheetData>
    <row r="1" spans="1:5">
      <c r="A1" s="101"/>
      <c r="B1" s="101"/>
      <c r="C1" s="101"/>
      <c r="D1" s="101"/>
      <c r="E1" s="102"/>
    </row>
    <row r="2" spans="1:5" ht="15" customHeight="1">
      <c r="A2" s="197" t="s">
        <v>215</v>
      </c>
      <c r="B2" s="198"/>
      <c r="C2" s="198"/>
      <c r="D2" s="198"/>
      <c r="E2" s="198"/>
    </row>
    <row r="3" spans="1:5" ht="15" customHeight="1">
      <c r="A3" s="142"/>
      <c r="B3" s="143"/>
      <c r="C3" s="143"/>
      <c r="D3" s="143"/>
      <c r="E3" s="143"/>
    </row>
    <row r="4" spans="1:5">
      <c r="A4" s="199"/>
      <c r="B4" s="199"/>
      <c r="C4" s="199"/>
      <c r="D4" s="199"/>
      <c r="E4" s="199"/>
    </row>
    <row r="5" spans="1:5">
      <c r="E5" t="s">
        <v>27</v>
      </c>
    </row>
    <row r="6" spans="1:5" ht="63" customHeight="1">
      <c r="A6" s="103" t="s">
        <v>13</v>
      </c>
      <c r="B6" s="104" t="s">
        <v>53</v>
      </c>
      <c r="C6" s="105" t="s">
        <v>216</v>
      </c>
      <c r="D6" s="105" t="s">
        <v>217</v>
      </c>
      <c r="E6" s="106" t="s">
        <v>218</v>
      </c>
    </row>
    <row r="7" spans="1:5" ht="27" customHeight="1">
      <c r="A7" s="107">
        <v>1</v>
      </c>
      <c r="B7" s="108" t="s">
        <v>33</v>
      </c>
      <c r="C7" s="109">
        <v>71603091</v>
      </c>
      <c r="D7" s="109">
        <v>68205809.400000006</v>
      </c>
      <c r="E7" s="109">
        <f t="shared" ref="E7:E18" si="0">D7-C7</f>
        <v>-3397281.599999994</v>
      </c>
    </row>
    <row r="8" spans="1:5" ht="29.25" customHeight="1">
      <c r="A8" s="107">
        <v>2</v>
      </c>
      <c r="B8" s="108" t="s">
        <v>34</v>
      </c>
      <c r="C8" s="109">
        <v>33787531</v>
      </c>
      <c r="D8" s="109">
        <v>34768672.399999999</v>
      </c>
      <c r="E8" s="109">
        <f t="shared" si="0"/>
        <v>981141.39999999851</v>
      </c>
    </row>
    <row r="9" spans="1:5" ht="30" customHeight="1">
      <c r="A9" s="110">
        <v>3</v>
      </c>
      <c r="B9" s="108" t="s">
        <v>35</v>
      </c>
      <c r="C9" s="111">
        <v>37815560</v>
      </c>
      <c r="D9" s="111">
        <v>33437137.000000007</v>
      </c>
      <c r="E9" s="111">
        <f t="shared" si="0"/>
        <v>-4378422.9999999925</v>
      </c>
    </row>
    <row r="10" spans="1:5" ht="17.25" customHeight="1">
      <c r="A10" s="107">
        <v>4</v>
      </c>
      <c r="B10" s="108" t="s">
        <v>36</v>
      </c>
      <c r="C10" s="109">
        <v>10448889</v>
      </c>
      <c r="D10" s="109">
        <v>11588888.715</v>
      </c>
      <c r="E10" s="109">
        <f t="shared" si="0"/>
        <v>1139999.7149999999</v>
      </c>
    </row>
    <row r="11" spans="1:5" ht="16.5" customHeight="1">
      <c r="A11" s="112" t="s">
        <v>14</v>
      </c>
      <c r="B11" s="108" t="s">
        <v>37</v>
      </c>
      <c r="C11" s="109">
        <v>1173893</v>
      </c>
      <c r="D11" s="109">
        <v>1500103.077</v>
      </c>
      <c r="E11" s="109">
        <f t="shared" si="0"/>
        <v>326210.07700000005</v>
      </c>
    </row>
    <row r="12" spans="1:5" ht="17.25" customHeight="1">
      <c r="A12" s="113" t="s">
        <v>15</v>
      </c>
      <c r="B12" s="108" t="s">
        <v>38</v>
      </c>
      <c r="C12" s="109">
        <v>1824461</v>
      </c>
      <c r="D12" s="109">
        <v>2295235.4369999999</v>
      </c>
      <c r="E12" s="109">
        <f t="shared" si="0"/>
        <v>470774.43699999992</v>
      </c>
    </row>
    <row r="13" spans="1:5" ht="15.75" customHeight="1">
      <c r="A13" s="107" t="s">
        <v>16</v>
      </c>
      <c r="B13" s="108" t="s">
        <v>39</v>
      </c>
      <c r="C13" s="109">
        <v>7450535</v>
      </c>
      <c r="D13" s="109">
        <v>7793550.2010000004</v>
      </c>
      <c r="E13" s="109">
        <f t="shared" si="0"/>
        <v>343015.20100000035</v>
      </c>
    </row>
    <row r="14" spans="1:5" ht="18" customHeight="1">
      <c r="A14" s="107">
        <v>5</v>
      </c>
      <c r="B14" s="108" t="s">
        <v>40</v>
      </c>
      <c r="C14" s="109">
        <v>388609</v>
      </c>
      <c r="D14" s="109">
        <v>467767.4</v>
      </c>
      <c r="E14" s="109">
        <f t="shared" si="0"/>
        <v>79158.400000000023</v>
      </c>
    </row>
    <row r="15" spans="1:5" ht="15" customHeight="1">
      <c r="A15" s="107">
        <v>6</v>
      </c>
      <c r="B15" s="108" t="s">
        <v>41</v>
      </c>
      <c r="C15" s="109">
        <v>27755280</v>
      </c>
      <c r="D15" s="109">
        <v>22316015.685000006</v>
      </c>
      <c r="E15" s="109">
        <f t="shared" si="0"/>
        <v>-5439264.3149999939</v>
      </c>
    </row>
    <row r="16" spans="1:5" ht="15.75" customHeight="1">
      <c r="A16" s="107">
        <v>7</v>
      </c>
      <c r="B16" s="108" t="s">
        <v>42</v>
      </c>
      <c r="C16" s="109">
        <v>2674130</v>
      </c>
      <c r="D16" s="109">
        <v>3830509</v>
      </c>
      <c r="E16" s="109">
        <f t="shared" si="0"/>
        <v>1156379</v>
      </c>
    </row>
    <row r="17" spans="1:8" ht="15.75" customHeight="1">
      <c r="A17" s="107">
        <v>8</v>
      </c>
      <c r="B17" s="108" t="s">
        <v>43</v>
      </c>
      <c r="C17" s="109">
        <v>1900917</v>
      </c>
      <c r="D17" s="109">
        <v>770779</v>
      </c>
      <c r="E17" s="109">
        <f t="shared" si="0"/>
        <v>-1130138</v>
      </c>
    </row>
    <row r="18" spans="1:8" ht="17.25" customHeight="1">
      <c r="A18" s="107">
        <v>9</v>
      </c>
      <c r="B18" s="108" t="s">
        <v>44</v>
      </c>
      <c r="C18" s="109">
        <v>28528493</v>
      </c>
      <c r="D18" s="109">
        <v>25375745.685000006</v>
      </c>
      <c r="E18" s="109">
        <f t="shared" si="0"/>
        <v>-3152747.3149999939</v>
      </c>
    </row>
    <row r="19" spans="1:8" ht="17.25" customHeight="1">
      <c r="A19" s="107">
        <v>10</v>
      </c>
      <c r="B19" s="108" t="s">
        <v>45</v>
      </c>
      <c r="C19" s="109"/>
      <c r="D19" s="109"/>
      <c r="E19" s="109"/>
    </row>
    <row r="20" spans="1:8" ht="17.25" customHeight="1">
      <c r="A20" s="107">
        <v>11</v>
      </c>
      <c r="B20" s="108" t="s">
        <v>46</v>
      </c>
      <c r="C20" s="109">
        <v>28528493</v>
      </c>
      <c r="D20" s="109">
        <v>25375745.685000006</v>
      </c>
      <c r="E20" s="109">
        <f t="shared" ref="E20:E26" si="1">D20-C20</f>
        <v>-3152747.3149999939</v>
      </c>
    </row>
    <row r="21" spans="1:8" ht="21" customHeight="1">
      <c r="A21" s="107">
        <v>12</v>
      </c>
      <c r="B21" s="108" t="s">
        <v>47</v>
      </c>
      <c r="C21" s="114">
        <v>639671.69999999995</v>
      </c>
      <c r="D21" s="114">
        <v>950480.53</v>
      </c>
      <c r="E21" s="109">
        <f t="shared" si="1"/>
        <v>310808.83000000007</v>
      </c>
    </row>
    <row r="22" spans="1:8" ht="14.25" customHeight="1">
      <c r="A22" s="107">
        <v>13</v>
      </c>
      <c r="B22" s="108" t="s">
        <v>48</v>
      </c>
      <c r="C22" s="109">
        <v>1730151</v>
      </c>
      <c r="D22" s="109">
        <v>3875712.2150000073</v>
      </c>
      <c r="E22" s="109">
        <f t="shared" si="1"/>
        <v>2145561.2150000073</v>
      </c>
    </row>
    <row r="23" spans="1:8" ht="16.5" customHeight="1">
      <c r="A23" s="107">
        <v>14</v>
      </c>
      <c r="B23" s="108" t="s">
        <v>49</v>
      </c>
      <c r="C23" s="109">
        <v>27438013.699999999</v>
      </c>
      <c r="D23" s="109">
        <v>22450514</v>
      </c>
      <c r="E23" s="109">
        <f>D23-C23</f>
        <v>-4987499.6999999993</v>
      </c>
    </row>
    <row r="24" spans="1:8" ht="18.75" customHeight="1">
      <c r="A24" s="107">
        <v>15</v>
      </c>
      <c r="B24" s="108" t="s">
        <v>50</v>
      </c>
      <c r="C24" s="109">
        <v>2057851.0274999999</v>
      </c>
      <c r="D24" s="109">
        <v>3143071.9600000004</v>
      </c>
      <c r="E24" s="109">
        <f t="shared" si="1"/>
        <v>1085220.9325000006</v>
      </c>
    </row>
    <row r="25" spans="1:8" ht="16.5" customHeight="1">
      <c r="A25" s="107">
        <v>16</v>
      </c>
      <c r="B25" s="108" t="s">
        <v>51</v>
      </c>
      <c r="C25" s="109">
        <v>2030413.0138000001</v>
      </c>
      <c r="D25" s="109"/>
      <c r="E25" s="109">
        <f t="shared" si="1"/>
        <v>-2030413.0138000001</v>
      </c>
    </row>
    <row r="26" spans="1:8" ht="17.25" customHeight="1">
      <c r="A26" s="107">
        <v>17</v>
      </c>
      <c r="B26" s="108" t="s">
        <v>52</v>
      </c>
      <c r="C26" s="109">
        <v>24440228.958700001</v>
      </c>
      <c r="D26" s="109">
        <v>22232673.725000005</v>
      </c>
      <c r="E26" s="109">
        <f t="shared" si="1"/>
        <v>-2207555.233699996</v>
      </c>
    </row>
    <row r="28" spans="1:8">
      <c r="A28" s="115"/>
      <c r="B28" s="116"/>
      <c r="C28" s="116"/>
      <c r="D28" s="116"/>
    </row>
    <row r="29" spans="1:8">
      <c r="A29" s="100" t="s">
        <v>31</v>
      </c>
      <c r="B29" s="100"/>
      <c r="C29" s="100"/>
      <c r="D29" s="100"/>
      <c r="E29" s="100"/>
      <c r="F29" s="100"/>
      <c r="G29" s="100"/>
      <c r="H29" s="100"/>
    </row>
    <row r="30" spans="1:8">
      <c r="A30" s="100" t="s">
        <v>32</v>
      </c>
      <c r="B30" s="100"/>
      <c r="C30" s="100"/>
      <c r="D30" s="100"/>
      <c r="E30" s="100"/>
      <c r="F30" s="100"/>
      <c r="G30" s="100"/>
      <c r="H30" s="100"/>
    </row>
  </sheetData>
  <mergeCells count="2">
    <mergeCell ref="A2:E2"/>
    <mergeCell ref="A4:E4"/>
  </mergeCells>
  <pageMargins left="1.7" right="0.75" top="0.19" bottom="0.19" header="0.19" footer="0.1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3:G29"/>
  <sheetViews>
    <sheetView tabSelected="1" topLeftCell="A4" zoomScaleNormal="100" workbookViewId="0">
      <selection activeCell="D7" sqref="D7"/>
    </sheetView>
  </sheetViews>
  <sheetFormatPr defaultRowHeight="12.75"/>
  <cols>
    <col min="1" max="1" width="57" style="54" customWidth="1"/>
    <col min="2" max="2" width="12.28515625" style="54" customWidth="1"/>
    <col min="3" max="3" width="13.42578125" style="97" bestFit="1" customWidth="1"/>
    <col min="4" max="4" width="14.5703125" style="97" customWidth="1"/>
    <col min="5" max="16384" width="9.140625" style="54"/>
  </cols>
  <sheetData>
    <row r="3" spans="1:7" ht="15.75">
      <c r="A3" s="191" t="s">
        <v>122</v>
      </c>
      <c r="B3" s="191"/>
      <c r="C3" s="191"/>
      <c r="D3" s="191"/>
    </row>
    <row r="4" spans="1:7" ht="15.75">
      <c r="A4" s="200"/>
      <c r="B4" s="200"/>
      <c r="C4" s="200"/>
      <c r="D4" s="200"/>
    </row>
    <row r="5" spans="1:7" ht="15.75" thickBot="1">
      <c r="A5" s="117"/>
      <c r="B5" s="117"/>
      <c r="C5" s="118"/>
      <c r="D5" s="119" t="s">
        <v>27</v>
      </c>
    </row>
    <row r="6" spans="1:7" ht="18.75" customHeight="1">
      <c r="A6" s="201" t="s">
        <v>28</v>
      </c>
      <c r="B6" s="203" t="s">
        <v>29</v>
      </c>
      <c r="C6" s="204" t="s">
        <v>125</v>
      </c>
      <c r="D6" s="205"/>
    </row>
    <row r="7" spans="1:7" ht="19.5" customHeight="1">
      <c r="A7" s="202"/>
      <c r="B7" s="194"/>
      <c r="C7" s="88" t="s">
        <v>30</v>
      </c>
      <c r="D7" s="120" t="s">
        <v>224</v>
      </c>
    </row>
    <row r="8" spans="1:7" ht="25.5" customHeight="1">
      <c r="A8" s="121" t="s">
        <v>17</v>
      </c>
      <c r="B8" s="122">
        <v>81272.5</v>
      </c>
      <c r="C8" s="122">
        <v>19366.311000000002</v>
      </c>
      <c r="D8" s="123">
        <v>16701.493999999999</v>
      </c>
    </row>
    <row r="9" spans="1:7" ht="27" customHeight="1">
      <c r="A9" s="121" t="s">
        <v>18</v>
      </c>
      <c r="B9" s="122">
        <v>26285.3</v>
      </c>
      <c r="C9" s="122">
        <v>5818.643</v>
      </c>
      <c r="D9" s="123">
        <v>5128.7569999999996</v>
      </c>
    </row>
    <row r="10" spans="1:7" ht="27" customHeight="1">
      <c r="A10" s="121" t="s">
        <v>19</v>
      </c>
      <c r="B10" s="122">
        <v>17163.900000000001</v>
      </c>
      <c r="C10" s="122">
        <v>4204.8360000000002</v>
      </c>
      <c r="D10" s="123">
        <v>3370.35</v>
      </c>
    </row>
    <row r="11" spans="1:7" ht="26.25" customHeight="1">
      <c r="A11" s="121" t="s">
        <v>20</v>
      </c>
      <c r="B11" s="122">
        <v>4290.9750000000004</v>
      </c>
      <c r="C11" s="122">
        <v>1051.2090000000001</v>
      </c>
      <c r="D11" s="123">
        <v>920.89400000000001</v>
      </c>
    </row>
    <row r="12" spans="1:7" ht="26.25" customHeight="1">
      <c r="A12" s="121" t="s">
        <v>21</v>
      </c>
      <c r="B12" s="122">
        <v>13921.2</v>
      </c>
      <c r="C12" s="122">
        <v>3570.8359999999998</v>
      </c>
      <c r="D12" s="123">
        <v>1925.337</v>
      </c>
    </row>
    <row r="13" spans="1:7" ht="26.25" customHeight="1">
      <c r="A13" s="121" t="s">
        <v>22</v>
      </c>
      <c r="B13" s="122">
        <v>12673.5</v>
      </c>
      <c r="C13" s="122">
        <v>3168.442</v>
      </c>
      <c r="D13" s="123">
        <v>608.72799999999995</v>
      </c>
    </row>
    <row r="14" spans="1:7" ht="26.25" customHeight="1">
      <c r="A14" s="121" t="s">
        <v>23</v>
      </c>
      <c r="B14" s="122">
        <v>34609.5</v>
      </c>
      <c r="C14" s="122">
        <v>8693.8060000000005</v>
      </c>
      <c r="D14" s="123">
        <v>10381.119000000001</v>
      </c>
    </row>
    <row r="15" spans="1:7" ht="26.25" customHeight="1">
      <c r="A15" s="121" t="s">
        <v>24</v>
      </c>
      <c r="B15" s="122">
        <v>18249.400000000001</v>
      </c>
      <c r="C15" s="122">
        <v>4562.4009999999998</v>
      </c>
      <c r="D15" s="123">
        <v>4908.2790000000005</v>
      </c>
      <c r="G15" s="124"/>
    </row>
    <row r="16" spans="1:7" ht="21.75" customHeight="1">
      <c r="A16" s="121" t="s">
        <v>25</v>
      </c>
      <c r="B16" s="122">
        <v>7305.7</v>
      </c>
      <c r="C16" s="122">
        <v>1807.482</v>
      </c>
      <c r="D16" s="123">
        <v>1776.223</v>
      </c>
    </row>
    <row r="17" spans="1:4" ht="39.75" customHeight="1" thickBot="1">
      <c r="A17" s="125" t="s">
        <v>26</v>
      </c>
      <c r="B17" s="126">
        <f>SUM(B8:B14)</f>
        <v>190216.87500000003</v>
      </c>
      <c r="C17" s="126">
        <f>SUM(C8:C14)</f>
        <v>45874.082999999999</v>
      </c>
      <c r="D17" s="126">
        <f>SUM(D8:D14)</f>
        <v>39036.678999999996</v>
      </c>
    </row>
    <row r="18" spans="1:4" ht="15">
      <c r="A18" s="117"/>
      <c r="B18" s="127"/>
      <c r="C18" s="128"/>
      <c r="D18" s="128"/>
    </row>
    <row r="19" spans="1:4" ht="15" hidden="1">
      <c r="A19" s="129"/>
      <c r="B19" s="130"/>
      <c r="C19" s="130"/>
      <c r="D19" s="130"/>
    </row>
    <row r="20" spans="1:4" ht="15" hidden="1">
      <c r="A20" s="129"/>
      <c r="B20" s="130"/>
      <c r="C20" s="130"/>
      <c r="D20" s="130"/>
    </row>
    <row r="21" spans="1:4" ht="15" hidden="1">
      <c r="A21" s="129"/>
      <c r="B21" s="130"/>
      <c r="C21" s="130"/>
      <c r="D21" s="130"/>
    </row>
    <row r="22" spans="1:4" ht="15" hidden="1">
      <c r="A22" s="129"/>
      <c r="B22" s="130"/>
      <c r="C22" s="130"/>
      <c r="D22" s="130"/>
    </row>
    <row r="23" spans="1:4" ht="15" hidden="1">
      <c r="A23" s="129"/>
      <c r="B23" s="130"/>
      <c r="C23" s="130"/>
      <c r="D23" s="130"/>
    </row>
    <row r="24" spans="1:4" ht="15" hidden="1">
      <c r="A24" s="129"/>
      <c r="B24" s="130"/>
      <c r="C24" s="130"/>
      <c r="D24" s="130"/>
    </row>
    <row r="27" spans="1:4" ht="18.75">
      <c r="A27" s="100" t="s">
        <v>31</v>
      </c>
      <c r="B27" s="100"/>
      <c r="C27" s="131"/>
      <c r="D27" s="131"/>
    </row>
    <row r="28" spans="1:4" ht="18.75">
      <c r="A28" s="100" t="s">
        <v>32</v>
      </c>
      <c r="B28" s="100"/>
      <c r="C28" s="131"/>
      <c r="D28" s="131"/>
    </row>
    <row r="29" spans="1:4" ht="18.75">
      <c r="A29" s="132"/>
      <c r="B29" s="132"/>
      <c r="C29" s="131"/>
      <c r="D29" s="131"/>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2018 Й 1 ярим йил</vt:lpstr>
      <vt:lpstr>Пояс.зап-2018 1 кв.</vt:lpstr>
      <vt:lpstr>Анализ-18 1-кв.</vt:lpstr>
      <vt:lpstr>Пр№1 18 йил 1-кв.</vt:lpstr>
      <vt:lpstr>финан.резул.18 йил 1-кв</vt:lpstr>
      <vt:lpstr>Табл№5 1-кв.</vt:lpstr>
      <vt:lpstr>анализ себест.1-кв.</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gulom</cp:lastModifiedBy>
  <dcterms:created xsi:type="dcterms:W3CDTF">2018-08-07T11:45:18Z</dcterms:created>
  <dcterms:modified xsi:type="dcterms:W3CDTF">2019-05-03T09:56:36Z</dcterms:modified>
</cp:coreProperties>
</file>