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405" windowWidth="15975" windowHeight="4770" tabRatio="886" activeTab="2"/>
  </bookViews>
  <sheets>
    <sheet name="2020" sheetId="25" r:id="rId1"/>
    <sheet name="explanatory 2020" sheetId="26" r:id="rId2"/>
    <sheet name="Аnalysis-20" sheetId="27" r:id="rId3"/>
    <sheet name="Appendix №1 20 " sheetId="28" r:id="rId4"/>
    <sheet name="Financial result 20" sheetId="29" r:id="rId5"/>
    <sheet name="Period expenses" sheetId="30" r:id="rId6"/>
    <sheet name="Table №5 " sheetId="31" r:id="rId7"/>
    <sheet name="Cost analysis 2020" sheetId="3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#N/A</definedName>
    <definedName name="\b">#N/A</definedName>
    <definedName name="\z">#N/A</definedName>
    <definedName name="_100Module4_B009__.LOGIN">[1]!'[Module4(B009)].LOGIN'</definedName>
    <definedName name="_101Module4_B010__.LOGIN">[1]!'[Module4(B010)].LOGIN'</definedName>
    <definedName name="_102Module4_B011__.LOGIN">[1]!'[Module4(B011)].LOGIN'</definedName>
    <definedName name="_103Module4_B016__.LOGIN">[1]!'[Module4(B016)].LOGIN'</definedName>
    <definedName name="_104Module4_B021__.LOGIN">[1]!'[Module4(B021)].LOGIN'</definedName>
    <definedName name="_105Module4_B022__.LOGIN">[1]!'[Module4(B022)].LOGIN'</definedName>
    <definedName name="_106Module4_B038__.LOGIN">[1]!'[Module4(B038)].LOGIN'</definedName>
    <definedName name="_107Module4_B040__.LOGIN">[1]!'[Module4(B040)].LOGIN'</definedName>
    <definedName name="_108Module4_B044__.LOGIN">[1]!'[Module4(B044)].LOGIN'</definedName>
    <definedName name="_109Module4_B045__.LOGIN">[1]!'[Module4(B045)].LOGIN'</definedName>
    <definedName name="_110Module4_B046__.LOGIN">[1]!'[Module4(B046)].LOGIN'</definedName>
    <definedName name="_111Module4_B048__.LOGIN">[1]!'[Module4(B048)].LOGIN'</definedName>
    <definedName name="_112Module4_B050__.LOGIN">[1]!'[Module4(B050)].LOGIN'</definedName>
    <definedName name="_113Module4_B051__.LOGIN">[1]!'[Module4(B051)].LOGIN'</definedName>
    <definedName name="_114Module4_B057__.LOGIN">[1]!'[Module4(B057)].LOGIN'</definedName>
    <definedName name="_115Module4_B060__.LOGIN">[1]!'[Module4(B060)].LOGIN'</definedName>
    <definedName name="_116Module4_C001__.LOGIN">[1]!'[Module4(C001)].LOGIN'</definedName>
    <definedName name="_117Module4_C002__.LOGIN">[1]!'[Module4(C002)].LOGIN'</definedName>
    <definedName name="_118Module4_C005__.LOGIN">[1]!'[Module4(C005)].LOGIN'</definedName>
    <definedName name="_119Module4_C007__.LOGIN">[1]!'[Module4(C007)].LOGIN'</definedName>
    <definedName name="_121Module4_C013__.LOGIN">[1]!'[Module4(C013)].LOGIN'</definedName>
    <definedName name="_122Module4_C014__.LOGIN">[1]!'[Module4(C014)].LOGIN'</definedName>
    <definedName name="_123Module4_C020__.LOGIN">[1]!'[Module4(C020)].LOGIN'</definedName>
    <definedName name="_124Module4_D001__.LOGIN">[1]!'[Module4(D001)].LOGIN'</definedName>
    <definedName name="_125Module4_D002__.LOGIN">[1]!'[Module4(D002)].LOGIN'</definedName>
    <definedName name="_126Module4_D007__.LOGIN">[1]!'[Module4(D007)].LOGIN'</definedName>
    <definedName name="_127Module4_D009__.LOGIN">[1]!'[Module4(D009)].LOGIN'</definedName>
    <definedName name="_128Module4_D010__.LOGIN">[1]!'[Module4(D010)].LOGIN'</definedName>
    <definedName name="_89Module4_B0017__.LOGIN">[1]!'[Module4(B0017)].LOGIN'</definedName>
    <definedName name="_90Module4_B002__.LOGIN">[1]!'[Module4(B002)].LOGIN'</definedName>
    <definedName name="_91Module4_B0025__.LOGIN">[1]!'[Module4(B0025)].LOGIN'</definedName>
    <definedName name="_92Module4_B0026__.LOGIN">[1]!'[Module4(B0026)].LOGIN'</definedName>
    <definedName name="_93Module4_B0027__.LOGIN">[1]!'[Module4(B0027)].LOGIN'</definedName>
    <definedName name="_94Module4_B003__.LOGIN">[1]!'[Module4(B003)].LOGIN'</definedName>
    <definedName name="_95Module4_B004__.LOGIN">[1]!'[Module4(B004)].LOGIN'</definedName>
    <definedName name="_96Module4_B005__.LOGIN">[1]!'[Module4(B005)].LOGIN'</definedName>
    <definedName name="_97Module4_B006__.LOGIN">[1]!'[Module4(B006)].LOGIN'</definedName>
    <definedName name="_98Module4_B007__.LOGIN">[1]!'[Module4(B007)].LOGIN'</definedName>
    <definedName name="_99Module4_B008__.LOGIN">[1]!'[Module4(B008)].LOGIN'</definedName>
    <definedName name="_a1Z" localSheetId="0">[2]사양조정!#REF!,[2]사양조정!$C$11,[2]사양조정!$D$11,[2]사양조정!$E$11,[2]사양조정!$F$11</definedName>
    <definedName name="_a1Z" localSheetId="3">[2]사양조정!#REF!,[2]사양조정!$C$11,[2]사양조정!$D$11,[2]사양조정!$E$11,[2]사양조정!$F$11</definedName>
    <definedName name="_a1Z" localSheetId="7">[2]사양조정!#REF!,[2]사양조정!$C$11,[2]사양조정!$D$11,[2]사양조정!$E$11,[2]사양조정!$F$11</definedName>
    <definedName name="_a1Z" localSheetId="1">[2]사양조정!#REF!,[2]사양조정!$C$11,[2]사양조정!$D$11,[2]사양조정!$E$11,[2]사양조정!$F$11</definedName>
    <definedName name="_a1Z" localSheetId="4">[2]사양조정!#REF!,[2]사양조정!$C$11,[2]사양조정!$D$11,[2]사양조정!$E$11,[2]사양조정!$F$11</definedName>
    <definedName name="_a1Z" localSheetId="5">[2]사양조정!#REF!,[2]사양조정!$C$11,[2]사양조정!$D$11,[2]사양조정!$E$11,[2]사양조정!$F$11</definedName>
    <definedName name="_a1Z" localSheetId="6">[2]사양조정!#REF!,[2]사양조정!$C$11,[2]사양조정!$D$11,[2]사양조정!$E$11,[2]사양조정!$F$11</definedName>
    <definedName name="_a1Z" localSheetId="2">[2]사양조정!#REF!,[2]사양조정!$C$11,[2]사양조정!$D$11,[2]사양조정!$E$11,[2]사양조정!$F$11</definedName>
    <definedName name="_a1Z">[2]사양조정!#REF!,[2]사양조정!$C$11,[2]사양조정!$D$11,[2]사양조정!$E$11,[2]사양조정!$F$11</definedName>
    <definedName name="_a2Z">[2]사양조정!$G$11,[2]사양조정!$H$11,[2]사양조정!$I$11,[2]사양조정!$J$11,[2]사양조정!$K$11</definedName>
    <definedName name="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7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veh1">[2]사양조정!$B$5:$B$8</definedName>
    <definedName name="_veh10">[2]사양조정!$K$5:$K$8</definedName>
    <definedName name="_veh2">[2]사양조정!$C$5:$C$8</definedName>
    <definedName name="_veh3">[2]사양조정!$D$5:$D$8</definedName>
    <definedName name="_veh4">[2]사양조정!$E$5:$E$8</definedName>
    <definedName name="_veh5">[2]사양조정!$F$5:$F$8</definedName>
    <definedName name="_veh6">[2]사양조정!$G$5:$G$8</definedName>
    <definedName name="_veh7">[2]사양조정!$H$5:$H$8</definedName>
    <definedName name="_veh8">[2]사양조정!$I$5:$I$8</definedName>
    <definedName name="_veh9">[2]사양조정!$J$5:$J$8</definedName>
    <definedName name="Butt_press">[3]!Butt_press</definedName>
    <definedName name="clear">[3]!clear</definedName>
    <definedName name="CoAc_?I?C?o">'[4]AeCO SPL'!$A$4:$Y$2798</definedName>
    <definedName name="CoAc_?I·?C°?o">'[5]AeCO SPL'!$A$4:$Y$2798</definedName>
    <definedName name="DATA2">#N/A</definedName>
    <definedName name="ddddddddd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7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ethering">[6]!gethering</definedName>
    <definedName name="goto_managemant">[6]!goto_managemant</definedName>
    <definedName name="Goto_manual">[3]!Goto_manual</definedName>
    <definedName name="ID">[3]!ID</definedName>
    <definedName name="IE">[1]!IE</definedName>
    <definedName name="KKJJHH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ove">[3]!move</definedName>
    <definedName name="SSSE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" localSheetId="3" hidden="1">{#N/A,#N/A,TRUE,"일정"}</definedName>
    <definedName name="tt" localSheetId="7" hidden="1">{#N/A,#N/A,TRUE,"일정"}</definedName>
    <definedName name="tt" localSheetId="1" hidden="1">{#N/A,#N/A,TRUE,"일정"}</definedName>
    <definedName name="tt" localSheetId="4" hidden="1">{#N/A,#N/A,TRUE,"일정"}</definedName>
    <definedName name="tt" localSheetId="5" hidden="1">{#N/A,#N/A,TRUE,"일정"}</definedName>
    <definedName name="tt" localSheetId="6" hidden="1">{#N/A,#N/A,TRUE,"일정"}</definedName>
    <definedName name="tt" localSheetId="2" hidden="1">{#N/A,#N/A,TRUE,"일정"}</definedName>
    <definedName name="tt" hidden="1">{#N/A,#N/A,TRUE,"일정"}</definedName>
    <definedName name="TYR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7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DDD.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Print._.All." localSheetId="3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7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4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5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6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2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7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localSheetId="3" hidden="1">{#N/A,#N/A,TRUE,"일정"}</definedName>
    <definedName name="wrn.주간._.보고." localSheetId="7" hidden="1">{#N/A,#N/A,TRUE,"일정"}</definedName>
    <definedName name="wrn.주간._.보고." localSheetId="1" hidden="1">{#N/A,#N/A,TRUE,"일정"}</definedName>
    <definedName name="wrn.주간._.보고." localSheetId="4" hidden="1">{#N/A,#N/A,TRUE,"일정"}</definedName>
    <definedName name="wrn.주간._.보고." localSheetId="5" hidden="1">{#N/A,#N/A,TRUE,"일정"}</definedName>
    <definedName name="wrn.주간._.보고." localSheetId="6" hidden="1">{#N/A,#N/A,TRUE,"일정"}</definedName>
    <definedName name="wrn.주간._.보고." localSheetId="2" hidden="1">{#N/A,#N/A,TRUE,"일정"}</definedName>
    <definedName name="wrn.주간._.보고." hidden="1">{#N/A,#N/A,TRUE,"일정"}</definedName>
    <definedName name="WWW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3" hidden="1">{#N/A,#N/A,TRUE,"일정"}</definedName>
    <definedName name="WWWW" localSheetId="7" hidden="1">{#N/A,#N/A,TRUE,"일정"}</definedName>
    <definedName name="WWWW" localSheetId="1" hidden="1">{#N/A,#N/A,TRUE,"일정"}</definedName>
    <definedName name="WWWW" localSheetId="4" hidden="1">{#N/A,#N/A,TRUE,"일정"}</definedName>
    <definedName name="WWWW" localSheetId="5" hidden="1">{#N/A,#N/A,TRUE,"일정"}</definedName>
    <definedName name="WWWW" localSheetId="6" hidden="1">{#N/A,#N/A,TRUE,"일정"}</definedName>
    <definedName name="WWWW" localSheetId="2" hidden="1">{#N/A,#N/A,TRUE,"일정"}</definedName>
    <definedName name="WWWW" hidden="1">{#N/A,#N/A,TRUE,"일정"}</definedName>
    <definedName name="_xlnm.Database" localSheetId="0">#REF!</definedName>
    <definedName name="_xlnm.Database" localSheetId="3">#REF!</definedName>
    <definedName name="_xlnm.Database" localSheetId="7">#REF!</definedName>
    <definedName name="_xlnm.Database" localSheetId="1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2">#REF!</definedName>
    <definedName name="_xlnm.Database">#REF!</definedName>
    <definedName name="Голышев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xlnm.Print_Area" localSheetId="2">'Аnalysis-20'!$A$1:$I$78</definedName>
    <definedName name="구조조정계획1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7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ㄴㄴㄴㄴㄴㄴ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대우개발기초">[1]!대우개발기초</definedName>
    <definedName name="대우개발변동">[1]!대우개발변동</definedName>
    <definedName name="대우자동차기초">[1]!대우자동차기초</definedName>
    <definedName name="대우자동차변동">[1]!대우자동차변동</definedName>
    <definedName name="미승인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새일정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동MACRO.매출총이익율구하기MACRO">[1]!이동MACRO.매출총이익율구하기MACRO</definedName>
    <definedName name="이명철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초기화면가기">[1]!초기화면가기</definedName>
    <definedName name="판매보증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25725" iterate="1"/>
</workbook>
</file>

<file path=xl/calcChain.xml><?xml version="1.0" encoding="utf-8"?>
<calcChain xmlns="http://schemas.openxmlformats.org/spreadsheetml/2006/main">
  <c r="C6" i="30"/>
  <c r="B6"/>
  <c r="G21" i="25"/>
  <c r="E21"/>
  <c r="H21" s="1"/>
  <c r="H20"/>
  <c r="H19"/>
  <c r="H18"/>
  <c r="F18"/>
  <c r="F17"/>
  <c r="H16"/>
  <c r="F16"/>
  <c r="H15"/>
  <c r="F15"/>
  <c r="H14"/>
  <c r="F14"/>
  <c r="H11"/>
  <c r="H10"/>
  <c r="H8"/>
  <c r="F8"/>
  <c r="H6"/>
  <c r="F6"/>
  <c r="H11" i="28"/>
  <c r="F11"/>
  <c r="H10"/>
  <c r="F10"/>
  <c r="H9"/>
  <c r="F9"/>
  <c r="H7"/>
  <c r="F7"/>
  <c r="H6"/>
  <c r="F6"/>
  <c r="D18" i="29"/>
  <c r="D22" s="1"/>
  <c r="D12"/>
  <c r="D11"/>
  <c r="D17" s="1"/>
  <c r="D24" l="1"/>
  <c r="D25" s="1"/>
  <c r="D27" s="1"/>
  <c r="B32" i="30" l="1"/>
  <c r="B27" s="1"/>
  <c r="C32"/>
  <c r="C27" s="1"/>
  <c r="C39"/>
  <c r="C43"/>
  <c r="C15"/>
  <c r="B15"/>
  <c r="C7"/>
  <c r="B7"/>
  <c r="D10" i="31"/>
  <c r="C10"/>
  <c r="D9"/>
  <c r="D15" s="1"/>
  <c r="D18" s="1"/>
  <c r="D20" s="1"/>
  <c r="C9"/>
  <c r="C15" s="1"/>
  <c r="C18" s="1"/>
  <c r="C20" s="1"/>
  <c r="D17" i="32"/>
  <c r="C11"/>
  <c r="C17" s="1"/>
  <c r="B11"/>
  <c r="B17" s="1"/>
  <c r="D23" i="31" l="1"/>
  <c r="D24" s="1"/>
  <c r="D26" s="1"/>
  <c r="C26"/>
  <c r="C23"/>
  <c r="C24" s="1"/>
  <c r="E26" l="1"/>
  <c r="E7"/>
  <c r="E8"/>
  <c r="E15"/>
  <c r="E10"/>
  <c r="E11"/>
  <c r="E12"/>
  <c r="E13"/>
  <c r="E14"/>
  <c r="E16"/>
  <c r="E17"/>
  <c r="E21"/>
  <c r="E22"/>
  <c r="E25"/>
  <c r="E9"/>
  <c r="E18"/>
  <c r="E20"/>
  <c r="E23"/>
  <c r="E24"/>
</calcChain>
</file>

<file path=xl/sharedStrings.xml><?xml version="1.0" encoding="utf-8"?>
<sst xmlns="http://schemas.openxmlformats.org/spreadsheetml/2006/main" count="311" uniqueCount="269">
  <si>
    <t xml:space="preserve">  №</t>
  </si>
  <si>
    <t xml:space="preserve">     %</t>
  </si>
  <si>
    <t xml:space="preserve">     "</t>
  </si>
  <si>
    <t>%</t>
  </si>
  <si>
    <t xml:space="preserve"> -</t>
  </si>
  <si>
    <t xml:space="preserve"> "</t>
  </si>
  <si>
    <t xml:space="preserve">   "</t>
  </si>
  <si>
    <t>"</t>
  </si>
  <si>
    <t xml:space="preserve"> 4.1</t>
  </si>
  <si>
    <t xml:space="preserve"> 4.2</t>
  </si>
  <si>
    <t xml:space="preserve"> 4.3</t>
  </si>
  <si>
    <t>Ед.изм.</t>
  </si>
  <si>
    <t>№ п/п</t>
  </si>
  <si>
    <t xml:space="preserve">отклонение </t>
  </si>
  <si>
    <t>Analysis of</t>
  </si>
  <si>
    <t>business plan execution of SC Kvarts on the main</t>
  </si>
  <si>
    <t xml:space="preserve">   Indicators</t>
  </si>
  <si>
    <t>Meas. unit</t>
  </si>
  <si>
    <t>Plan</t>
  </si>
  <si>
    <t>Fact</t>
  </si>
  <si>
    <t>Growth rate %</t>
  </si>
  <si>
    <t>Volume of commodity output in current prices</t>
  </si>
  <si>
    <t>thousand</t>
  </si>
  <si>
    <t>sum</t>
  </si>
  <si>
    <t>Size of commodity output in comparable prices</t>
  </si>
  <si>
    <t>Total staff</t>
  </si>
  <si>
    <t>including production staff</t>
  </si>
  <si>
    <t>people</t>
  </si>
  <si>
    <t>Labor productivity</t>
  </si>
  <si>
    <t>thousand sum</t>
  </si>
  <si>
    <t>   - glass jars in physical calculation</t>
  </si>
  <si>
    <t>   - glass bottles in physical calculation</t>
  </si>
  <si>
    <t>   - architectural glass in phys.calculation</t>
  </si>
  <si>
    <t>Production output</t>
  </si>
  <si>
    <t>Consumer goods at retail prices</t>
  </si>
  <si>
    <t>Benefits</t>
  </si>
  <si>
    <t>   Profitability</t>
  </si>
  <si>
    <t>Salary fund</t>
  </si>
  <si>
    <t>Average salary for per employee</t>
  </si>
  <si>
    <t>thousand sqm</t>
  </si>
  <si>
    <t xml:space="preserve">           Chairman of the Board                                      </t>
  </si>
  <si>
    <t xml:space="preserve">                  Head of SDBP                                                           </t>
  </si>
  <si>
    <t>Yusufjanova Yo.</t>
  </si>
  <si>
    <t>Buriev A.</t>
  </si>
  <si>
    <t>Execution of technical and economic indicators of SC Kvarts:</t>
  </si>
  <si>
    <t xml:space="preserve"> - Volume of production in current prices</t>
  </si>
  <si>
    <t xml:space="preserve"> - Growth rate</t>
  </si>
  <si>
    <t xml:space="preserve"> - Volume of production in comparable prices</t>
  </si>
  <si>
    <t xml:space="preserve">      Production volume in physical terms</t>
  </si>
  <si>
    <t xml:space="preserve"> - Glass jars</t>
  </si>
  <si>
    <t xml:space="preserve"> - Glass bottle</t>
  </si>
  <si>
    <t xml:space="preserve"> - Architectural glass in physical terms</t>
  </si>
  <si>
    <t>The cost of production is</t>
  </si>
  <si>
    <t>Net profit</t>
  </si>
  <si>
    <t>Cost-effectiveness</t>
  </si>
  <si>
    <t>There is no arrears</t>
  </si>
  <si>
    <t>Head of the Board                          Buriev A.</t>
  </si>
  <si>
    <t xml:space="preserve">                Head of Planning department                         Yusufjonova Yo.</t>
  </si>
  <si>
    <t xml:space="preserve">Production of glass products is based on the needs
market according to the concluded agreements on the demand of the buyer.
</t>
  </si>
  <si>
    <t>1. Execution  of production plan</t>
  </si>
  <si>
    <t xml:space="preserve">              2. Consumer goods production.</t>
  </si>
  <si>
    <t>sold products. The task of the production of consumer goods</t>
  </si>
  <si>
    <t>              4. Economic indicators of production</t>
  </si>
  <si>
    <t>3. Sale of finished products:</t>
  </si>
  <si>
    <t xml:space="preserve"> million sums. For the production of 1000 soum marketable products spent </t>
  </si>
  <si>
    <t>During the reporting period, it is received a positive balance from financial activities</t>
  </si>
  <si>
    <t xml:space="preserve">              5. Financial status.</t>
  </si>
  <si>
    <t>According to paragraph 27 of PKM RUz No. 207, the effectiveness of the enterprise’s activity</t>
  </si>
  <si>
    <t xml:space="preserve">In order to execute the Resolution of the Cabinet of Ministers of the Republic of </t>
  </si>
  <si>
    <t xml:space="preserve">Uzbekistan № 207 dated 07. 07. 2015 "Implementation of the Assessment criterion on Effectiveness  </t>
  </si>
  <si>
    <t>in the activity of Stock companies and other economic entities" a regulation has been developed</t>
  </si>
  <si>
    <t>in SC Kvarts, where the key and additional effectiveness indexes have been shown.</t>
  </si>
  <si>
    <t>Head of The Board                                                            Buriev A.</t>
  </si>
  <si>
    <t>Head of the department of planning                                    Yusufjonova Yo.</t>
  </si>
  <si>
    <t xml:space="preserve">Indicators
</t>
  </si>
  <si>
    <t>Appendix №1</t>
  </si>
  <si>
    <t>Output volume in current prices</t>
  </si>
  <si>
    <t>Output volume in comparable prices</t>
  </si>
  <si>
    <t xml:space="preserve">  Products:</t>
  </si>
  <si>
    <t xml:space="preserve">  - glass jars in conditional calculation</t>
  </si>
  <si>
    <t xml:space="preserve">  - glass bottles in conditional calculation</t>
  </si>
  <si>
    <t xml:space="preserve">  - flat glass in physical calculation</t>
  </si>
  <si>
    <t>plan</t>
  </si>
  <si>
    <t>mln. Soums</t>
  </si>
  <si>
    <t>mln pieces</t>
  </si>
  <si>
    <t>thousand м2</t>
  </si>
  <si>
    <t>% plan execution</t>
  </si>
  <si>
    <t>Growth rate</t>
  </si>
  <si>
    <t xml:space="preserve">                            Head of the Board                                                                                        Buriev A.</t>
  </si>
  <si>
    <t xml:space="preserve">                            Head of the department of planning                                                               Yusufjonova Yo.</t>
  </si>
  <si>
    <t>in mln soums</t>
  </si>
  <si>
    <t>Indicator</t>
  </si>
  <si>
    <t>Net earning based on stock market</t>
  </si>
  <si>
    <t>Production cost</t>
  </si>
  <si>
    <t>Gross financial result</t>
  </si>
  <si>
    <t>Period expenses, including</t>
  </si>
  <si>
    <t>Sale expenses</t>
  </si>
  <si>
    <t xml:space="preserve">Management expenses </t>
  </si>
  <si>
    <t>Other operational expenses</t>
  </si>
  <si>
    <t>Other incomes from the main activity</t>
  </si>
  <si>
    <t>Financial result from the main activity</t>
  </si>
  <si>
    <t>Income and Expenses from Financial Activities</t>
  </si>
  <si>
    <t>Income in percentage</t>
  </si>
  <si>
    <t>Income from currency exchange differences</t>
  </si>
  <si>
    <t>Expenses at financial activity</t>
  </si>
  <si>
    <t>Total financial result before tax</t>
  </si>
  <si>
    <t>Expenses gone to tax base and taken from them</t>
  </si>
  <si>
    <t xml:space="preserve">Income tax </t>
  </si>
  <si>
    <t>Taxable income</t>
  </si>
  <si>
    <t>Other taxes</t>
  </si>
  <si>
    <t xml:space="preserve">                      Head of the planning department                         Yusufjonova Yo.</t>
  </si>
  <si>
    <t xml:space="preserve">                      Head of the Board                                                  Buriev A.</t>
  </si>
  <si>
    <t>Title</t>
  </si>
  <si>
    <t>According to business plan</t>
  </si>
  <si>
    <t>actually</t>
  </si>
  <si>
    <t>Total period expenses:</t>
  </si>
  <si>
    <t xml:space="preserve">Salary expenses </t>
  </si>
  <si>
    <t>expenses in social insurance</t>
  </si>
  <si>
    <t>Materials</t>
  </si>
  <si>
    <t>Performed works and services</t>
  </si>
  <si>
    <t>Services from auxiliary workshops</t>
  </si>
  <si>
    <t>Other sale expenses</t>
  </si>
  <si>
    <t>Management expenses</t>
  </si>
  <si>
    <t>Salary expenses</t>
  </si>
  <si>
    <t>Expenses to social insurance</t>
  </si>
  <si>
    <t>Salary to Supervisory Board members</t>
  </si>
  <si>
    <t>Depriciation</t>
  </si>
  <si>
    <t>Funds to a higher organisations</t>
  </si>
  <si>
    <t>Expenses to keep the serving cars</t>
  </si>
  <si>
    <t>Office goodsКанцелярские товары</t>
  </si>
  <si>
    <t xml:space="preserve">Communal services </t>
  </si>
  <si>
    <t>Expenses to the  rent of the building</t>
  </si>
  <si>
    <t>Other expenses</t>
  </si>
  <si>
    <t>Property tax</t>
  </si>
  <si>
    <t>Land tax</t>
  </si>
  <si>
    <t>Tax for the use of water</t>
  </si>
  <si>
    <t>Maintaining non-productional departments</t>
  </si>
  <si>
    <t>including Healthe treating center</t>
  </si>
  <si>
    <t xml:space="preserve">       Greening department</t>
  </si>
  <si>
    <t>Hostel in Tashkent,hostel, Chodak sanatorium</t>
  </si>
  <si>
    <t>Remueration to the significant dates</t>
  </si>
  <si>
    <t>Payments to social insurance</t>
  </si>
  <si>
    <t>One time bonuses</t>
  </si>
  <si>
    <t>Expenses for the staff preparation</t>
  </si>
  <si>
    <t>Free-meal expenses to the staff</t>
  </si>
  <si>
    <t>Bank services</t>
  </si>
  <si>
    <t xml:space="preserve">                                     Head of the Board                    </t>
  </si>
  <si>
    <t xml:space="preserve">                                     Chief accountant</t>
  </si>
  <si>
    <t xml:space="preserve">                                     Head of the planning department</t>
  </si>
  <si>
    <t>Gross profit from total sales of the product</t>
  </si>
  <si>
    <t>Total expense of the period: from them</t>
  </si>
  <si>
    <t>Administrative expenses</t>
  </si>
  <si>
    <t>Other operating costs</t>
  </si>
  <si>
    <t>Other operating income</t>
  </si>
  <si>
    <t>Income from financial activities</t>
  </si>
  <si>
    <t>Expenses of financial activity</t>
  </si>
  <si>
    <t>Profit from domestic business</t>
  </si>
  <si>
    <t>Earnings and Losses</t>
  </si>
  <si>
    <t>Profit before tax</t>
  </si>
  <si>
    <t>Reimbursement costs to the tax base</t>
  </si>
  <si>
    <t>Expenses from the tax base</t>
  </si>
  <si>
    <t>Benefit from taxes</t>
  </si>
  <si>
    <t>Profit (income) tax</t>
  </si>
  <si>
    <t>Net income from product sale (works, services)</t>
  </si>
  <si>
    <t xml:space="preserve">Cost of sold production (works, services) </t>
  </si>
  <si>
    <t>Product sale costs</t>
  </si>
  <si>
    <t>Income from Main Operations</t>
  </si>
  <si>
    <t>in thousand soums</t>
  </si>
  <si>
    <t xml:space="preserve">                        Head of the planning department                                              Yusufjonova Yo.</t>
  </si>
  <si>
    <t>Raw materials and materials</t>
  </si>
  <si>
    <t>Fuel and Energy</t>
  </si>
  <si>
    <t>Social Insurance Payments</t>
  </si>
  <si>
    <t>Total overhead costs:</t>
  </si>
  <si>
    <t>Salary</t>
  </si>
  <si>
    <t>Indirect expenses of the materials</t>
  </si>
  <si>
    <t>Indirect expenses for labour</t>
  </si>
  <si>
    <t>in which: funds for a complete repair</t>
  </si>
  <si>
    <t>Analysis of production cost in SC Kvarts</t>
  </si>
  <si>
    <t>Index</t>
  </si>
  <si>
    <t xml:space="preserve">                 depriciation</t>
  </si>
  <si>
    <t>Total</t>
  </si>
  <si>
    <t xml:space="preserve">                                         Head of planning department                                  Yusufjonova Yo.</t>
  </si>
  <si>
    <t>technical and economical indicators in 2020</t>
  </si>
  <si>
    <t>2019 fact</t>
  </si>
  <si>
    <t xml:space="preserve">Execution of key business plan indicators
for 2020 by SC Kvarts
</t>
  </si>
  <si>
    <t xml:space="preserve">2020 год </t>
  </si>
  <si>
    <t>Fact in 2019</t>
  </si>
  <si>
    <t xml:space="preserve">Financial results of SC Kvarts for the year of 2020
</t>
  </si>
  <si>
    <t xml:space="preserve">Plan for 2020
</t>
  </si>
  <si>
    <t xml:space="preserve">for 2020 </t>
  </si>
  <si>
    <t>Period expenses in SC Kvarts for the year of 2020</t>
  </si>
  <si>
    <t>2020 year</t>
  </si>
  <si>
    <t>Plan for 2020</t>
  </si>
  <si>
    <t>Сomparison table
The main financial indicators of SC "Kvarts".</t>
  </si>
  <si>
    <t>Sponsorship</t>
  </si>
  <si>
    <t>в 6,0 р</t>
  </si>
  <si>
    <t>Explanatory note
for the end of 2020 in SC Kvarts</t>
  </si>
  <si>
    <t>298 932 210  thousand soums</t>
  </si>
  <si>
    <t>255 722 131  thousand soums</t>
  </si>
  <si>
    <t>67,0  million pieces</t>
  </si>
  <si>
    <t>74,598 million pieces</t>
  </si>
  <si>
    <t>6 756  thousand м2</t>
  </si>
  <si>
    <t>Cause Reducing the display of the glass bottle output compared to the corresponding 2019 year, Capital repair of the production furnace.</t>
  </si>
  <si>
    <t>212 440 752 thousand soums</t>
  </si>
  <si>
    <t>46 783 357 thousand soums</t>
  </si>
  <si>
    <r>
      <t xml:space="preserve"> Number of employees at SC Kvarts at  01.01.2021  made up </t>
    </r>
    <r>
      <rPr>
        <b/>
        <i/>
        <sz val="13"/>
        <rFont val="Times New Roman"/>
        <family val="1"/>
        <charset val="204"/>
      </rPr>
      <t>2 254 people</t>
    </r>
  </si>
  <si>
    <r>
      <t>including productional staff-</t>
    </r>
    <r>
      <rPr>
        <b/>
        <i/>
        <sz val="13"/>
        <rFont val="Times New Roman"/>
        <family val="1"/>
        <charset val="204"/>
      </rPr>
      <t>2 107</t>
    </r>
  </si>
  <si>
    <t>Avarage salary                                           -   2 312,6 thousand soums</t>
  </si>
  <si>
    <t>Salary fund                                                                         -   62 552 436 thousand soums</t>
  </si>
  <si>
    <t>Receivables at 01.01.2021                            -  563 095,806  million soums</t>
  </si>
  <si>
    <t>Payables at 01.01.2021                            -  34 570,644 million soums</t>
  </si>
  <si>
    <t xml:space="preserve">    Sale volume in monetary terms                      -     307 481 843 тысчи soums</t>
  </si>
  <si>
    <t xml:space="preserve">Analysis of production and business activities of  
SC Kvarts for 2020
</t>
  </si>
  <si>
    <t xml:space="preserve">                      Chief accountant                                                    Tursunov.К</t>
  </si>
  <si>
    <t>Chief accountant                                                               Tursunov K.</t>
  </si>
  <si>
    <t xml:space="preserve">                        Chief accountant                                                                            Тursunov.К</t>
  </si>
  <si>
    <t xml:space="preserve">                                         Chief accountant                                                       Тursunov К.</t>
  </si>
  <si>
    <t>Joint-stock company "Quartz" for 2020 produced a commodity
products in current prices at 298 932,21 million soums or 109,6% of the projected
volume, while the growth rate of production compared to last year amounted to 108,9%.
In comparable prices, the output of marketable products amounted to 255 722,131 million soums, 102,8% of the corresponding period last year.</t>
  </si>
  <si>
    <t>For  2020, the company sold consumer goods</t>
  </si>
  <si>
    <t>in retail prices in the amount of 64 756,721 mln soums, which accounts for 21,2% of the total</t>
  </si>
  <si>
    <t>performed in 269,8%, the growth rate by last year was 6 times.</t>
  </si>
  <si>
    <t xml:space="preserve">         For 2020, there were sold to consumers: </t>
  </si>
  <si>
    <t>Glass jars in 0,5 l. cond.calc.        -          248,051  mln.pieces at the price of 101 465 mln.soums</t>
  </si>
  <si>
    <t xml:space="preserve">                     in phys.calculation               -        75,645 mln. pieces</t>
  </si>
  <si>
    <t>Glass bottles in 0,5 l. cond.calc.    -           56,880  mln piecesat the price of 52 696  mln. soums</t>
  </si>
  <si>
    <t xml:space="preserve">                     in phys. calc.                  -       70,207 mln. pieces</t>
  </si>
  <si>
    <t>Architectural glass in cond. 2 mm calc., total :  -  11 811 т.м2 at the price of 142 113 mln.pieces</t>
  </si>
  <si>
    <t xml:space="preserve">                      in physical calc.                        -   6 661 т.м2 </t>
  </si>
  <si>
    <t xml:space="preserve">             Remains of finished products as of 01.01.2021 amounted to:</t>
  </si>
  <si>
    <r>
      <t xml:space="preserve">Glass jars in cond. 0,5 calc.        -       35,670 </t>
    </r>
    <r>
      <rPr>
        <sz val="10"/>
        <color indexed="10"/>
        <rFont val="Arial Cyr"/>
        <charset val="204"/>
      </rPr>
      <t xml:space="preserve"> mln pieces </t>
    </r>
    <r>
      <rPr>
        <sz val="10"/>
        <rFont val="Arial Cyr"/>
        <charset val="204"/>
      </rPr>
      <t>at the price of  18 070,5 mln soums</t>
    </r>
  </si>
  <si>
    <t xml:space="preserve">                   in physical calc.                  -       13,779 mln pieces</t>
  </si>
  <si>
    <t>Glass bottles in cond. 0,5 l. calc.      -       8,700 mln pieces at the price of  8 138,9 mln soums</t>
  </si>
  <si>
    <t xml:space="preserve">                     in physical calc.                  -      10,107 mln pieces</t>
  </si>
  <si>
    <t>During the year of  2020 there were exported the goods for  2 189,29 thousand USD, including:</t>
  </si>
  <si>
    <t>Glass jars in physical calc.   -  8,415 mln pieces at the price of  1 287,77 thousand USD</t>
  </si>
  <si>
    <t xml:space="preserve">Concrete                                    - 10,93 т.m3 at the price of 543,91 thousand USD </t>
  </si>
  <si>
    <t>Sheet glass in the condition.2 mm calc.total:   -  617,1 т.m2 at the price of  6 937,8 mln.soums</t>
  </si>
  <si>
    <t xml:space="preserve">                     in physical calc.                   -          297,5 т.m2</t>
  </si>
  <si>
    <t xml:space="preserve">Architectural glass in physical calc.  - 142,477 т.m2 at the price of 357,61 thousand USD </t>
  </si>
  <si>
    <t xml:space="preserve">For 2020, SC Kvarts manufactured products in current prices in the amount of  </t>
  </si>
  <si>
    <t xml:space="preserve">298 932,21 million soums, production cost output amounted to 212 440,752 </t>
  </si>
  <si>
    <t>710,7 soum, the overall profitability of the produced products accounted for 13,4%.</t>
  </si>
  <si>
    <t>Expenses of the period amounted to 50 153,851 million soums, including:</t>
  </si>
  <si>
    <t>sales expenses                  11 537,839  mln.soums</t>
  </si>
  <si>
    <t>management expenses      13 550,419 mln. soums</t>
  </si>
  <si>
    <t>other operating expenses   26 065,593 mln. soums</t>
  </si>
  <si>
    <t>Expenses for financial activities amounted to 101 261,891 million soums.</t>
  </si>
  <si>
    <t xml:space="preserve">Income from financial activities - 110 057,716 million soums, including </t>
  </si>
  <si>
    <t>income in percentage - 109 647,294 million soums.</t>
  </si>
  <si>
    <t>         01.01.21 year receivables - 563 095,806 million soums</t>
  </si>
  <si>
    <t>of which: customer and customer debt -   8 292,728 million soums</t>
  </si>
  <si>
    <t>goods sold to suppliers and contractors - 544 473,241 million soums</t>
  </si>
  <si>
    <t>taxes and deductions to the budget -          4 573,211 million soums</t>
  </si>
  <si>
    <t>prepayments on targeted state funds and insurance - 63,511 million soums</t>
  </si>
  <si>
    <t>other receivables -                                       5 693,115 million soums</t>
  </si>
  <si>
    <t>Accounts payable as of 01. 01. 21 amounted to 34 570,644 million soums,</t>
  </si>
  <si>
    <t>including debt to suppliers and contractors -       4 125,372 million soums</t>
  </si>
  <si>
    <t>advances received -                                             2 623,431 million soums</t>
  </si>
  <si>
    <t>arrears in payments to the budget -                     2 476,451 million soums</t>
  </si>
  <si>
    <t>in the state target funds -                                     732,235 million soums</t>
  </si>
  <si>
    <t>wage arrears -                                                     3 015,885 million soums</t>
  </si>
  <si>
    <t>other payables -                                                   21 597,270 million soums</t>
  </si>
  <si>
    <t xml:space="preserve">As a result of the calculations, at the end of 2020, integral key performance indicator of </t>
  </si>
  <si>
    <t xml:space="preserve">effectiveness made up 80,3%, where additional effectiveness of integral index amounted 134,6%. </t>
  </si>
  <si>
    <t>key and additional key performance indicators recognized as high.</t>
  </si>
  <si>
    <t>Pure revenue from the sale of products amounted to 308,615.32 million sum, received</t>
  </si>
  <si>
    <t>Profit before taxes 56 348.104 million suma, after paying taxes</t>
  </si>
  <si>
    <t>amounted to 46,783.357 million sum. Profitability of sales products for gross</t>
  </si>
  <si>
    <t>Profits amounted to 40.0%, net profit profitability amounted to 21.2%.</t>
  </si>
</sst>
</file>

<file path=xl/styles.xml><?xml version="1.0" encoding="utf-8"?>
<styleSheet xmlns="http://schemas.openxmlformats.org/spreadsheetml/2006/main">
  <numFmts count="29">
    <numFmt numFmtId="164" formatCode="_-* #,##0.00_р_._-;\-* #,##0.00_р_._-;_-* &quot;-&quot;??_р_._-;_-@_-"/>
    <numFmt numFmtId="165" formatCode="0.0"/>
    <numFmt numFmtId="166" formatCode="#,##0.0"/>
    <numFmt numFmtId="167" formatCode="_ &quot;\&quot;* #,##0_ ;_ &quot;\&quot;* \-#,##0_ ;_ &quot;\&quot;* &quot;-&quot;_ ;_ @_ "/>
    <numFmt numFmtId="168" formatCode="_(&quot;$&quot;* #,##0.00_);_(&quot;$&quot;* \(#,##0.00\);_(&quot;$&quot;* &quot;-&quot;??_);_(@_)"/>
    <numFmt numFmtId="169" formatCode="_(&quot;$&quot;* #,##0_);_(&quot;$&quot;* \(#,##0\);_(&quot;$&quot;* &quot;-&quot;_);_(@_)"/>
    <numFmt numFmtId="170" formatCode="_-* #,##0.00_-;\-* #,##0.00_-;_-* &quot;-&quot;??_-;_-@_-"/>
    <numFmt numFmtId="171" formatCode="_ &quot;\&quot;* #,##0.00_ ;_ &quot;\&quot;* \-#,##0.00_ ;_ &quot;\&quot;* &quot;-&quot;??_ ;_ @_ "/>
    <numFmt numFmtId="172" formatCode="_ &quot;$&quot;* #,##0.00_ ;_ &quot;$&quot;* \-#,##0.00_ ;_ &quot;$&quot;* &quot;-&quot;??_ ;_ @_ "/>
    <numFmt numFmtId="173" formatCode="&quot;\&quot;#,##0.00;[Red]&quot;\&quot;\-#,##0.00"/>
    <numFmt numFmtId="174" formatCode="_ &quot;$&quot;* #,##0_ ;_ &quot;$&quot;* \-#,##0_ ;_ &quot;$&quot;* &quot;-&quot;_ ;_ @_ "/>
    <numFmt numFmtId="175" formatCode="_-&quot;\&quot;* #,##0.00_-;\-&quot;\&quot;* #,##0.00_-;_-&quot;\&quot;* &quot;-&quot;??_-;_-@_-"/>
    <numFmt numFmtId="176" formatCode="\$#,##0.00;\(\$#,##0.00\)"/>
    <numFmt numFmtId="177" formatCode="&quot;\&quot;#,##0;[Red]&quot;\&quot;\-#,##0"/>
    <numFmt numFmtId="178" formatCode="_ * #,##0_ ;_ * \-#,##0_ ;_ * &quot;-&quot;_ ;_ @_ "/>
    <numFmt numFmtId="179" formatCode="_ * #,##0.00_ ;_ * \-#,##0.00_ ;_ * &quot;-&quot;??_ ;_ @_ "/>
    <numFmt numFmtId="180" formatCode="#,##0.0;[Red]\-#,##0.0"/>
    <numFmt numFmtId="181" formatCode="_-* #,##0.00[$€-1]_-;\-* #,##0.00[$€-1]_-;_-* &quot;-&quot;??[$€-1]_-"/>
    <numFmt numFmtId="182" formatCode="_(* #,##0_);_(* \(#,##0\);_(* &quot;-&quot;_);_(@_)"/>
    <numFmt numFmtId="183" formatCode="_(* #,##0.00_);_(* \(#,##0.00\);_(* &quot;-&quot;??_);_(@_)"/>
    <numFmt numFmtId="184" formatCode="_-* #,##0_-;&quot;\&quot;\!\-* #,##0_-;_-* &quot;-&quot;_-;_-@_-"/>
    <numFmt numFmtId="185" formatCode="_-* #,##0\ &quot;?&quot;_-;\-* #,##0\ &quot;?&quot;_-;_-* &quot;-&quot;\ &quot;?&quot;_-;_-@_-"/>
    <numFmt numFmtId="186" formatCode="_-* #,##0.00\ &quot;?&quot;_-;\-* #,##0.00\ &quot;?&quot;_-;_-* &quot;-&quot;??\ &quot;?&quot;_-;_-@_-"/>
    <numFmt numFmtId="187" formatCode="_-* #,##0\ _?._-;\-* #,##0\ _?._-;_-* &quot;-&quot;\ _?._-;_-@_-"/>
    <numFmt numFmtId="188" formatCode="_-* #,##0.00\ _?._-;\-* #,##0.00\ _?._-;_-* &quot;-&quot;??\ _?._-;_-@_-"/>
    <numFmt numFmtId="189" formatCode="0.0%"/>
    <numFmt numFmtId="190" formatCode="#,##0.000"/>
    <numFmt numFmtId="191" formatCode="#,##0.000_ ;[Red]\-#,##0.000\ "/>
    <numFmt numFmtId="192" formatCode="#,##0.0_ ;[Red]\-#,##0.0\ "/>
  </numFmts>
  <fonts count="10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i/>
      <sz val="10"/>
      <name val="Arial Cyr"/>
      <charset val="204"/>
    </font>
    <font>
      <sz val="8"/>
      <name val="Arial Cyr"/>
      <charset val="204"/>
    </font>
    <font>
      <sz val="10"/>
      <name val="Arial"/>
      <family val="2"/>
    </font>
    <font>
      <sz val="10"/>
      <name val="Arial Cyr"/>
      <family val="1"/>
    </font>
    <font>
      <sz val="10"/>
      <name val="Arial Cyr"/>
      <family val="1"/>
      <charset val="204"/>
    </font>
    <font>
      <sz val="11"/>
      <name val="??o"/>
      <family val="3"/>
    </font>
    <font>
      <sz val="11"/>
      <name val="µ??o"/>
      <family val="3"/>
    </font>
    <font>
      <sz val="10"/>
      <name val="Helv"/>
      <family val="2"/>
    </font>
    <font>
      <sz val="12"/>
      <name val="Arial"/>
      <family val="2"/>
    </font>
    <font>
      <sz val="11"/>
      <name val="돋움"/>
      <family val="3"/>
      <charset val="129"/>
    </font>
    <font>
      <sz val="14"/>
      <name val="¾©"/>
      <charset val="204"/>
    </font>
    <font>
      <sz val="14"/>
      <name val="?©"/>
      <charset val="204"/>
    </font>
    <font>
      <sz val="10"/>
      <name val="Arial"/>
      <family val="2"/>
      <charset val="204"/>
    </font>
    <font>
      <sz val="12"/>
      <name val="¾©"/>
      <charset val="204"/>
    </font>
    <font>
      <sz val="12"/>
      <name val="???A?"/>
      <family val="3"/>
    </font>
    <font>
      <sz val="12"/>
      <name val="?UAAA?"/>
      <family val="1"/>
    </font>
    <font>
      <sz val="11"/>
      <name val="??oA?"/>
      <family val="3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charset val="204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?iA¶"/>
      <charset val="204"/>
    </font>
    <font>
      <sz val="12"/>
      <name val="¸íÁ¶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129"/>
    </font>
    <font>
      <sz val="12"/>
      <name val="¹UAAA¼"/>
      <family val="3"/>
      <charset val="129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?UAAA?"/>
      <family val="1"/>
    </font>
    <font>
      <sz val="11"/>
      <name val="굴림체"/>
      <family val="3"/>
      <charset val="129"/>
    </font>
    <font>
      <sz val="12"/>
      <name val="Times New Roman"/>
      <family val="1"/>
      <charset val="204"/>
    </font>
    <font>
      <b/>
      <sz val="12"/>
      <name val="Arial"/>
      <family val="2"/>
    </font>
    <font>
      <sz val="12"/>
      <name val="바탕체"/>
      <family val="1"/>
      <charset val="129"/>
    </font>
    <font>
      <sz val="12"/>
      <name val="№ЩЕБГј"/>
      <family val="1"/>
      <charset val="129"/>
    </font>
    <font>
      <sz val="12"/>
      <name val="굴림체"/>
      <family val="3"/>
      <charset val="129"/>
    </font>
    <font>
      <sz val="10"/>
      <name val="±јёІГј"/>
      <charset val="204"/>
    </font>
    <font>
      <sz val="12"/>
      <name val="№ЩЕБГј"/>
      <family val="3"/>
      <charset val="129"/>
    </font>
    <font>
      <sz val="14"/>
      <name val="–ѕ’©"/>
      <family val="3"/>
      <charset val="129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name val="Arial Cyr"/>
      <family val="2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10"/>
      <color indexed="36"/>
      <name val="Arial Cyr"/>
      <family val="2"/>
      <charset val="204"/>
    </font>
    <font>
      <sz val="12"/>
      <name val="┭병릇"/>
      <family val="1"/>
      <charset val="129"/>
    </font>
    <font>
      <sz val="12"/>
      <name val="뼻뮝"/>
      <family val="1"/>
      <charset val="129"/>
    </font>
    <font>
      <sz val="11"/>
      <name val="돋움"/>
      <charset val="129"/>
    </font>
    <font>
      <sz val="10"/>
      <name val="굴림체"/>
      <family val="3"/>
      <charset val="129"/>
    </font>
    <font>
      <sz val="12"/>
      <name val="옢?릇"/>
      <family val="3"/>
      <charset val="129"/>
    </font>
    <font>
      <sz val="14"/>
      <name val="뼻뮝"/>
      <family val="3"/>
      <charset val="129"/>
    </font>
    <font>
      <sz val="12"/>
      <name val="Times New Roman Cyr"/>
      <family val="1"/>
      <charset val="204"/>
    </font>
    <font>
      <sz val="11"/>
      <name val="TimesET"/>
      <family val="1"/>
    </font>
    <font>
      <sz val="9"/>
      <name val="Times New Roman Cyr"/>
      <family val="1"/>
      <charset val="204"/>
    </font>
    <font>
      <b/>
      <sz val="12"/>
      <name val="Arial Cyr"/>
      <charset val="204"/>
    </font>
    <font>
      <sz val="12"/>
      <name val="Bodoni MT Black"/>
      <family val="1"/>
    </font>
    <font>
      <sz val="9"/>
      <name val="Arial Cyr"/>
      <charset val="204"/>
    </font>
    <font>
      <sz val="12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Bodoni MT Black"/>
      <family val="1"/>
    </font>
    <font>
      <sz val="11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Cyr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sz val="12"/>
      <name val="Arial Cyr"/>
      <family val="2"/>
      <charset val="204"/>
    </font>
    <font>
      <i/>
      <sz val="12"/>
      <name val="Arial Cyr"/>
      <charset val="186"/>
    </font>
    <font>
      <sz val="12"/>
      <name val="Arial Cyr"/>
      <charset val="186"/>
    </font>
    <font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Arial Cyr"/>
      <charset val="204"/>
    </font>
    <font>
      <sz val="16"/>
      <name val="Arial Cyr"/>
      <charset val="204"/>
    </font>
    <font>
      <b/>
      <i/>
      <sz val="13"/>
      <name val="Arial Cyr"/>
      <charset val="204"/>
    </font>
    <font>
      <i/>
      <sz val="13"/>
      <name val="Arial Cyr"/>
      <charset val="186"/>
    </font>
    <font>
      <i/>
      <sz val="13"/>
      <name val="Arial Cyr"/>
      <charset val="204"/>
    </font>
    <font>
      <sz val="10"/>
      <color rgb="FFFF0000"/>
      <name val="Arial Cyr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rgb="FF222222"/>
      <name val="Inherit"/>
      <charset val="204"/>
    </font>
    <font>
      <i/>
      <sz val="12"/>
      <color rgb="FF222222"/>
      <name val="Inherit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0"/>
      <name val="Bodoni MT Black"/>
      <family val="1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09">
    <xf numFmtId="0" fontId="0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/>
    <xf numFmtId="0" fontId="5" fillId="0" borderId="0"/>
    <xf numFmtId="0" fontId="11" fillId="0" borderId="0"/>
    <xf numFmtId="167" fontId="12" fillId="0" borderId="0" applyFont="0" applyFill="0" applyBorder="0" applyAlignment="0" applyProtection="0"/>
    <xf numFmtId="0" fontId="5" fillId="0" borderId="0"/>
    <xf numFmtId="0" fontId="8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" fillId="0" borderId="0"/>
    <xf numFmtId="0" fontId="10" fillId="0" borderId="0"/>
    <xf numFmtId="0" fontId="12" fillId="0" borderId="0" applyFont="0" applyFill="0" applyBorder="0" applyAlignment="0" applyProtection="0"/>
    <xf numFmtId="0" fontId="5" fillId="0" borderId="0"/>
    <xf numFmtId="0" fontId="12" fillId="0" borderId="0" applyFont="0" applyFill="0" applyBorder="0" applyAlignment="0" applyProtection="0"/>
    <xf numFmtId="0" fontId="10" fillId="0" borderId="0"/>
    <xf numFmtId="0" fontId="10" fillId="0" borderId="0"/>
    <xf numFmtId="0" fontId="11" fillId="0" borderId="0"/>
    <xf numFmtId="167" fontId="12" fillId="0" borderId="0" applyFont="0" applyFill="0" applyBorder="0" applyAlignment="0" applyProtection="0"/>
    <xf numFmtId="0" fontId="5" fillId="0" borderId="0"/>
    <xf numFmtId="0" fontId="8" fillId="0" borderId="0" applyFont="0" applyFill="0" applyBorder="0" applyAlignment="0" applyProtection="0"/>
    <xf numFmtId="0" fontId="5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6" fillId="0" borderId="0"/>
    <xf numFmtId="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0" borderId="0" applyFont="0" applyFill="0" applyBorder="0" applyAlignment="0" applyProtection="0"/>
    <xf numFmtId="175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0" fontId="23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179" fontId="36" fillId="0" borderId="0" applyFont="0" applyFill="0" applyBorder="0" applyAlignment="0" applyProtection="0"/>
    <xf numFmtId="38" fontId="15" fillId="2" borderId="1">
      <protection locked="0"/>
    </xf>
    <xf numFmtId="38" fontId="15" fillId="0" borderId="1"/>
    <xf numFmtId="38" fontId="37" fillId="0" borderId="1"/>
    <xf numFmtId="180" fontId="15" fillId="0" borderId="1"/>
    <xf numFmtId="0" fontId="37" fillId="0" borderId="1" applyNumberFormat="0">
      <alignment horizontal="center"/>
    </xf>
    <xf numFmtId="38" fontId="37" fillId="3" borderId="1" applyNumberFormat="0" applyFont="0" applyBorder="0" applyAlignment="0">
      <alignment horizontal="center"/>
    </xf>
    <xf numFmtId="0" fontId="38" fillId="0" borderId="1" applyNumberFormat="0"/>
    <xf numFmtId="0" fontId="37" fillId="0" borderId="1" applyNumberFormat="0"/>
    <xf numFmtId="0" fontId="38" fillId="0" borderId="1" applyNumberFormat="0">
      <alignment horizontal="right"/>
    </xf>
    <xf numFmtId="0" fontId="12" fillId="0" borderId="0" applyFont="0" applyFill="0" applyBorder="0" applyAlignment="0" applyProtection="0"/>
    <xf numFmtId="0" fontId="39" fillId="0" borderId="0"/>
    <xf numFmtId="0" fontId="24" fillId="0" borderId="0"/>
    <xf numFmtId="0" fontId="36" fillId="0" borderId="0"/>
    <xf numFmtId="0" fontId="40" fillId="0" borderId="0"/>
    <xf numFmtId="181" fontId="41" fillId="0" borderId="0" applyFont="0" applyFill="0" applyBorder="0" applyAlignment="0" applyProtection="0"/>
    <xf numFmtId="0" fontId="42" fillId="0" borderId="2" applyNumberFormat="0" applyAlignment="0" applyProtection="0">
      <alignment horizontal="left" vertical="center"/>
    </xf>
    <xf numFmtId="0" fontId="42" fillId="0" borderId="3">
      <alignment horizontal="left" vertical="center"/>
    </xf>
    <xf numFmtId="0" fontId="17" fillId="0" borderId="0"/>
    <xf numFmtId="0" fontId="1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178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3" fillId="0" borderId="0" applyFont="0" applyFill="0" applyBorder="0" applyAlignment="0" applyProtection="0"/>
    <xf numFmtId="178" fontId="46" fillId="0" borderId="0" applyFont="0" applyFill="0" applyBorder="0" applyAlignment="0" applyProtection="0"/>
    <xf numFmtId="179" fontId="44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44" fillId="0" borderId="0" applyFont="0" applyFill="0" applyBorder="0" applyAlignment="0" applyProtection="0"/>
    <xf numFmtId="0" fontId="47" fillId="0" borderId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/>
    <xf numFmtId="0" fontId="44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49" fillId="0" borderId="0"/>
    <xf numFmtId="0" fontId="49" fillId="0" borderId="0"/>
    <xf numFmtId="0" fontId="50" fillId="0" borderId="0">
      <alignment horizontal="left"/>
    </xf>
    <xf numFmtId="0" fontId="5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/>
    <xf numFmtId="182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164" fontId="51" fillId="0" borderId="0" applyFont="0" applyFill="0" applyBorder="0" applyAlignment="0" applyProtection="0"/>
    <xf numFmtId="183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45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58" fillId="0" borderId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12" fillId="0" borderId="0" applyFont="0" applyFill="0" applyBorder="0" applyAlignment="0" applyProtection="0"/>
    <xf numFmtId="184" fontId="59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3" fillId="0" borderId="0" applyFont="0" applyFill="0" applyBorder="0" applyAlignment="0" applyProtection="0"/>
    <xf numFmtId="185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0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0" fontId="60" fillId="0" borderId="0"/>
    <xf numFmtId="0" fontId="61" fillId="0" borderId="0"/>
    <xf numFmtId="0" fontId="12" fillId="0" borderId="0" applyFont="0" applyFill="0" applyBorder="0" applyAlignment="0" applyProtection="0"/>
    <xf numFmtId="0" fontId="62" fillId="0" borderId="0"/>
    <xf numFmtId="0" fontId="49" fillId="0" borderId="0"/>
    <xf numFmtId="0" fontId="43" fillId="0" borderId="0"/>
    <xf numFmtId="0" fontId="6" fillId="0" borderId="0"/>
    <xf numFmtId="0" fontId="49" fillId="0" borderId="0"/>
    <xf numFmtId="0" fontId="53" fillId="0" borderId="0"/>
    <xf numFmtId="0" fontId="49" fillId="0" borderId="0" applyNumberFormat="0" applyProtection="0"/>
    <xf numFmtId="0" fontId="49" fillId="0" borderId="0" applyNumberFormat="0" applyProtection="0"/>
    <xf numFmtId="0" fontId="49" fillId="0" borderId="0"/>
    <xf numFmtId="0" fontId="63" fillId="0" borderId="0"/>
    <xf numFmtId="0" fontId="49" fillId="0" borderId="0"/>
    <xf numFmtId="0" fontId="64" fillId="0" borderId="0"/>
    <xf numFmtId="0" fontId="64" fillId="0" borderId="0"/>
    <xf numFmtId="0" fontId="49" fillId="0" borderId="0"/>
    <xf numFmtId="0" fontId="64" fillId="0" borderId="0"/>
    <xf numFmtId="0" fontId="64" fillId="0" borderId="0"/>
    <xf numFmtId="0" fontId="64" fillId="0" borderId="0"/>
    <xf numFmtId="0" fontId="65" fillId="0" borderId="0" applyAlignment="0"/>
    <xf numFmtId="0" fontId="64" fillId="0" borderId="0"/>
    <xf numFmtId="0" fontId="63" fillId="0" borderId="0"/>
    <xf numFmtId="0" fontId="49" fillId="0" borderId="0"/>
    <xf numFmtId="0" fontId="49" fillId="0" borderId="0"/>
    <xf numFmtId="187" fontId="49" fillId="0" borderId="0" applyFont="0" applyFill="0" applyBorder="0" applyAlignment="0" applyProtection="0"/>
    <xf numFmtId="188" fontId="49" fillId="0" borderId="0" applyFont="0" applyFill="0" applyBorder="0" applyAlignment="0" applyProtection="0"/>
  </cellStyleXfs>
  <cellXfs count="25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0" xfId="0" applyFont="1"/>
    <xf numFmtId="0" fontId="66" fillId="0" borderId="0" xfId="0" applyFont="1"/>
    <xf numFmtId="0" fontId="0" fillId="0" borderId="0" xfId="0" applyFont="1" applyFill="1"/>
    <xf numFmtId="0" fontId="3" fillId="0" borderId="0" xfId="0" applyFont="1"/>
    <xf numFmtId="0" fontId="1" fillId="0" borderId="0" xfId="0" applyFont="1"/>
    <xf numFmtId="0" fontId="1" fillId="0" borderId="4" xfId="0" applyFont="1" applyBorder="1"/>
    <xf numFmtId="0" fontId="68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1" xfId="0" applyFont="1" applyBorder="1" applyAlignment="1">
      <alignment horizontal="center" vertical="center"/>
    </xf>
    <xf numFmtId="0" fontId="68" fillId="0" borderId="1" xfId="0" applyFont="1" applyFill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68" fillId="0" borderId="6" xfId="0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68" fillId="0" borderId="5" xfId="0" applyFont="1" applyBorder="1" applyAlignment="1">
      <alignment horizontal="center"/>
    </xf>
    <xf numFmtId="0" fontId="69" fillId="0" borderId="7" xfId="0" applyFont="1" applyBorder="1" applyAlignment="1">
      <alignment horizontal="center"/>
    </xf>
    <xf numFmtId="0" fontId="69" fillId="0" borderId="8" xfId="0" applyFont="1" applyBorder="1" applyAlignment="1">
      <alignment horizontal="center"/>
    </xf>
    <xf numFmtId="0" fontId="69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vertical="center"/>
    </xf>
    <xf numFmtId="0" fontId="71" fillId="0" borderId="0" xfId="0" applyFont="1" applyFill="1" applyBorder="1" applyAlignment="1">
      <alignment horizontal="center"/>
    </xf>
    <xf numFmtId="0" fontId="71" fillId="0" borderId="9" xfId="0" applyFont="1" applyFill="1" applyBorder="1" applyAlignment="1">
      <alignment horizontal="center"/>
    </xf>
    <xf numFmtId="2" fontId="71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indent="1"/>
    </xf>
    <xf numFmtId="191" fontId="0" fillId="4" borderId="1" xfId="0" applyNumberFormat="1" applyFill="1" applyBorder="1" applyAlignment="1">
      <alignment horizontal="right"/>
    </xf>
    <xf numFmtId="192" fontId="0" fillId="0" borderId="6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indent="1"/>
    </xf>
    <xf numFmtId="192" fontId="0" fillId="0" borderId="1" xfId="0" applyNumberFormat="1" applyFill="1" applyBorder="1" applyAlignment="1">
      <alignment horizontal="center"/>
    </xf>
    <xf numFmtId="191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wrapText="1" indent="1"/>
    </xf>
    <xf numFmtId="2" fontId="0" fillId="0" borderId="0" xfId="0" applyNumberFormat="1" applyFill="1"/>
    <xf numFmtId="0" fontId="0" fillId="0" borderId="1" xfId="0" applyFill="1" applyBorder="1"/>
    <xf numFmtId="2" fontId="0" fillId="0" borderId="1" xfId="0" applyNumberFormat="1" applyFill="1" applyBorder="1"/>
    <xf numFmtId="0" fontId="72" fillId="0" borderId="0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4" fillId="0" borderId="6" xfId="0" applyFont="1" applyBorder="1" applyAlignment="1">
      <alignment horizontal="center" vertical="center" wrapText="1"/>
    </xf>
    <xf numFmtId="166" fontId="75" fillId="0" borderId="1" xfId="0" applyNumberFormat="1" applyFont="1" applyFill="1" applyBorder="1" applyAlignment="1">
      <alignment horizontal="center" vertical="center" wrapText="1"/>
    </xf>
    <xf numFmtId="0" fontId="75" fillId="0" borderId="1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left" indent="1"/>
    </xf>
    <xf numFmtId="166" fontId="0" fillId="0" borderId="1" xfId="0" applyNumberFormat="1" applyFill="1" applyBorder="1" applyAlignment="1">
      <alignment horizontal="center"/>
    </xf>
    <xf numFmtId="3" fontId="75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/>
    </xf>
    <xf numFmtId="166" fontId="0" fillId="0" borderId="0" xfId="0" applyNumberFormat="1" applyBorder="1" applyAlignment="1">
      <alignment horizontal="left" vertical="center"/>
    </xf>
    <xf numFmtId="3" fontId="76" fillId="0" borderId="0" xfId="0" applyNumberFormat="1" applyFont="1" applyFill="1" applyBorder="1" applyAlignment="1">
      <alignment horizontal="center" vertical="center"/>
    </xf>
    <xf numFmtId="0" fontId="76" fillId="0" borderId="0" xfId="0" applyFont="1" applyAlignment="1">
      <alignment vertical="center"/>
    </xf>
    <xf numFmtId="0" fontId="76" fillId="0" borderId="0" xfId="0" applyFont="1" applyFill="1" applyAlignment="1">
      <alignment vertical="center"/>
    </xf>
    <xf numFmtId="166" fontId="0" fillId="0" borderId="0" xfId="0" applyNumberFormat="1" applyFill="1" applyBorder="1" applyAlignment="1">
      <alignment horizontal="left" vertical="center"/>
    </xf>
    <xf numFmtId="0" fontId="77" fillId="0" borderId="0" xfId="0" applyFont="1" applyAlignment="1">
      <alignment vertical="center"/>
    </xf>
    <xf numFmtId="0" fontId="0" fillId="0" borderId="0" xfId="0" applyBorder="1" applyAlignment="1"/>
    <xf numFmtId="0" fontId="0" fillId="0" borderId="0" xfId="0" applyAlignment="1"/>
    <xf numFmtId="0" fontId="1" fillId="0" borderId="0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8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 indent="1"/>
    </xf>
    <xf numFmtId="3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78" fillId="0" borderId="0" xfId="0" applyFont="1" applyFill="1"/>
    <xf numFmtId="2" fontId="78" fillId="0" borderId="0" xfId="0" applyNumberFormat="1" applyFont="1" applyFill="1" applyBorder="1"/>
    <xf numFmtId="2" fontId="79" fillId="0" borderId="0" xfId="0" applyNumberFormat="1" applyFont="1" applyFill="1" applyBorder="1"/>
    <xf numFmtId="2" fontId="71" fillId="0" borderId="11" xfId="0" applyNumberFormat="1" applyFont="1" applyFill="1" applyBorder="1" applyAlignment="1">
      <alignment horizontal="center" vertical="center" wrapText="1"/>
    </xf>
    <xf numFmtId="0" fontId="78" fillId="0" borderId="12" xfId="0" applyFont="1" applyFill="1" applyBorder="1" applyAlignment="1">
      <alignment horizontal="left" indent="1"/>
    </xf>
    <xf numFmtId="166" fontId="69" fillId="0" borderId="1" xfId="0" applyNumberFormat="1" applyFont="1" applyFill="1" applyBorder="1" applyAlignment="1">
      <alignment horizontal="center"/>
    </xf>
    <xf numFmtId="166" fontId="69" fillId="0" borderId="11" xfId="0" applyNumberFormat="1" applyFont="1" applyFill="1" applyBorder="1" applyAlignment="1">
      <alignment horizontal="center"/>
    </xf>
    <xf numFmtId="166" fontId="0" fillId="0" borderId="0" xfId="0" applyNumberFormat="1" applyFill="1"/>
    <xf numFmtId="0" fontId="78" fillId="0" borderId="13" xfId="0" applyFont="1" applyFill="1" applyBorder="1" applyAlignment="1">
      <alignment horizontal="center"/>
    </xf>
    <xf numFmtId="166" fontId="69" fillId="0" borderId="14" xfId="0" applyNumberFormat="1" applyFont="1" applyFill="1" applyBorder="1" applyAlignment="1">
      <alignment horizontal="center"/>
    </xf>
    <xf numFmtId="192" fontId="78" fillId="0" borderId="0" xfId="0" applyNumberFormat="1" applyFont="1" applyFill="1"/>
    <xf numFmtId="2" fontId="78" fillId="0" borderId="0" xfId="0" applyNumberFormat="1" applyFont="1" applyFill="1"/>
    <xf numFmtId="0" fontId="78" fillId="0" borderId="1" xfId="0" applyFont="1" applyFill="1" applyBorder="1"/>
    <xf numFmtId="165" fontId="69" fillId="0" borderId="1" xfId="0" applyNumberFormat="1" applyFont="1" applyFill="1" applyBorder="1" applyAlignment="1">
      <alignment horizontal="center"/>
    </xf>
    <xf numFmtId="2" fontId="81" fillId="0" borderId="0" xfId="0" applyNumberFormat="1" applyFont="1" applyFill="1"/>
    <xf numFmtId="0" fontId="81" fillId="0" borderId="0" xfId="0" applyFont="1" applyFill="1"/>
    <xf numFmtId="10" fontId="0" fillId="0" borderId="0" xfId="0" applyNumberFormat="1" applyAlignment="1">
      <alignment horizontal="left"/>
    </xf>
    <xf numFmtId="191" fontId="0" fillId="4" borderId="1" xfId="0" applyNumberFormat="1" applyFill="1" applyBorder="1" applyAlignment="1">
      <alignment horizontal="center"/>
    </xf>
    <xf numFmtId="0" fontId="82" fillId="0" borderId="0" xfId="0" applyFont="1"/>
    <xf numFmtId="0" fontId="82" fillId="0" borderId="0" xfId="0" applyFont="1" applyAlignment="1">
      <alignment horizontal="right"/>
    </xf>
    <xf numFmtId="0" fontId="83" fillId="0" borderId="0" xfId="0" applyFont="1"/>
    <xf numFmtId="189" fontId="83" fillId="0" borderId="0" xfId="0" applyNumberFormat="1" applyFont="1" applyAlignment="1">
      <alignment horizontal="left"/>
    </xf>
    <xf numFmtId="189" fontId="83" fillId="0" borderId="0" xfId="0" applyNumberFormat="1" applyFont="1" applyFill="1" applyAlignment="1">
      <alignment horizontal="left"/>
    </xf>
    <xf numFmtId="3" fontId="83" fillId="0" borderId="0" xfId="0" applyNumberFormat="1" applyFont="1"/>
    <xf numFmtId="0" fontId="82" fillId="0" borderId="0" xfId="0" applyFont="1" applyFill="1" applyAlignment="1">
      <alignment horizontal="right"/>
    </xf>
    <xf numFmtId="190" fontId="83" fillId="0" borderId="0" xfId="0" applyNumberFormat="1" applyFont="1" applyFill="1"/>
    <xf numFmtId="0" fontId="82" fillId="0" borderId="0" xfId="0" applyFont="1" applyFill="1"/>
    <xf numFmtId="0" fontId="83" fillId="0" borderId="0" xfId="0" applyFont="1" applyFill="1"/>
    <xf numFmtId="189" fontId="83" fillId="0" borderId="0" xfId="0" applyNumberFormat="1" applyFont="1" applyFill="1"/>
    <xf numFmtId="0" fontId="82" fillId="0" borderId="0" xfId="0" applyFont="1" applyFill="1" applyAlignment="1">
      <alignment horizontal="left" indent="1"/>
    </xf>
    <xf numFmtId="0" fontId="84" fillId="0" borderId="4" xfId="0" applyFont="1" applyBorder="1"/>
    <xf numFmtId="0" fontId="84" fillId="0" borderId="6" xfId="0" applyFont="1" applyBorder="1"/>
    <xf numFmtId="0" fontId="84" fillId="0" borderId="6" xfId="0" applyFont="1" applyBorder="1" applyAlignment="1">
      <alignment horizontal="center"/>
    </xf>
    <xf numFmtId="0" fontId="84" fillId="0" borderId="1" xfId="0" applyFont="1" applyBorder="1" applyAlignment="1">
      <alignment horizontal="center"/>
    </xf>
    <xf numFmtId="0" fontId="84" fillId="0" borderId="10" xfId="0" applyFont="1" applyBorder="1" applyAlignment="1"/>
    <xf numFmtId="0" fontId="84" fillId="0" borderId="4" xfId="0" applyFont="1" applyBorder="1" applyAlignment="1">
      <alignment horizontal="center"/>
    </xf>
    <xf numFmtId="3" fontId="87" fillId="0" borderId="6" xfId="0" applyNumberFormat="1" applyFont="1" applyBorder="1" applyAlignment="1">
      <alignment horizontal="center"/>
    </xf>
    <xf numFmtId="166" fontId="84" fillId="0" borderId="6" xfId="0" applyNumberFormat="1" applyFont="1" applyFill="1" applyBorder="1"/>
    <xf numFmtId="165" fontId="87" fillId="0" borderId="6" xfId="0" applyNumberFormat="1" applyFont="1" applyBorder="1" applyAlignment="1">
      <alignment horizontal="center"/>
    </xf>
    <xf numFmtId="0" fontId="84" fillId="0" borderId="5" xfId="0" applyFont="1" applyBorder="1" applyAlignment="1">
      <alignment horizontal="center"/>
    </xf>
    <xf numFmtId="0" fontId="84" fillId="0" borderId="5" xfId="0" applyFont="1" applyBorder="1"/>
    <xf numFmtId="3" fontId="84" fillId="0" borderId="5" xfId="0" applyNumberFormat="1" applyFont="1" applyBorder="1"/>
    <xf numFmtId="0" fontId="87" fillId="0" borderId="1" xfId="0" applyFont="1" applyBorder="1"/>
    <xf numFmtId="3" fontId="84" fillId="0" borderId="1" xfId="0" applyNumberFormat="1" applyFont="1" applyBorder="1" applyAlignment="1">
      <alignment horizontal="center"/>
    </xf>
    <xf numFmtId="0" fontId="85" fillId="0" borderId="1" xfId="0" applyFont="1" applyBorder="1" applyAlignment="1">
      <alignment horizontal="left" wrapText="1"/>
    </xf>
    <xf numFmtId="165" fontId="87" fillId="0" borderId="1" xfId="0" applyNumberFormat="1" applyFont="1" applyBorder="1" applyAlignment="1">
      <alignment horizontal="center"/>
    </xf>
    <xf numFmtId="0" fontId="87" fillId="0" borderId="5" xfId="0" applyFont="1" applyBorder="1"/>
    <xf numFmtId="0" fontId="87" fillId="0" borderId="16" xfId="0" applyFont="1" applyBorder="1"/>
    <xf numFmtId="0" fontId="84" fillId="0" borderId="16" xfId="0" applyFont="1" applyBorder="1"/>
    <xf numFmtId="0" fontId="84" fillId="0" borderId="1" xfId="0" applyFont="1" applyBorder="1"/>
    <xf numFmtId="0" fontId="84" fillId="0" borderId="17" xfId="0" applyFont="1" applyBorder="1"/>
    <xf numFmtId="0" fontId="84" fillId="0" borderId="6" xfId="0" applyFont="1" applyBorder="1" applyAlignment="1">
      <alignment horizontal="center" vertical="center"/>
    </xf>
    <xf numFmtId="0" fontId="85" fillId="0" borderId="6" xfId="0" applyFont="1" applyBorder="1" applyAlignment="1">
      <alignment wrapText="1"/>
    </xf>
    <xf numFmtId="3" fontId="84" fillId="0" borderId="6" xfId="0" applyNumberFormat="1" applyFont="1" applyBorder="1" applyAlignment="1">
      <alignment horizontal="center"/>
    </xf>
    <xf numFmtId="165" fontId="84" fillId="0" borderId="6" xfId="0" applyNumberFormat="1" applyFont="1" applyBorder="1" applyAlignment="1">
      <alignment horizontal="center"/>
    </xf>
    <xf numFmtId="3" fontId="84" fillId="0" borderId="6" xfId="0" applyNumberFormat="1" applyFont="1" applyFill="1" applyBorder="1" applyAlignment="1">
      <alignment horizontal="center"/>
    </xf>
    <xf numFmtId="0" fontId="87" fillId="0" borderId="1" xfId="0" applyFont="1" applyBorder="1" applyAlignment="1">
      <alignment horizontal="center"/>
    </xf>
    <xf numFmtId="165" fontId="87" fillId="0" borderId="1" xfId="0" applyNumberFormat="1" applyFont="1" applyFill="1" applyBorder="1" applyAlignment="1">
      <alignment horizontal="center"/>
    </xf>
    <xf numFmtId="0" fontId="87" fillId="0" borderId="1" xfId="0" applyFont="1" applyFill="1" applyBorder="1" applyAlignment="1">
      <alignment horizontal="center"/>
    </xf>
    <xf numFmtId="0" fontId="87" fillId="0" borderId="6" xfId="0" applyFont="1" applyBorder="1"/>
    <xf numFmtId="3" fontId="87" fillId="0" borderId="6" xfId="0" applyNumberFormat="1" applyFont="1" applyFill="1" applyBorder="1" applyAlignment="1">
      <alignment horizontal="center"/>
    </xf>
    <xf numFmtId="3" fontId="87" fillId="0" borderId="6" xfId="0" applyNumberFormat="1" applyFont="1" applyFill="1" applyBorder="1"/>
    <xf numFmtId="3" fontId="87" fillId="0" borderId="6" xfId="0" applyNumberFormat="1" applyFont="1" applyFill="1" applyBorder="1" applyAlignment="1">
      <alignment horizontal="left" indent="1"/>
    </xf>
    <xf numFmtId="0" fontId="87" fillId="0" borderId="18" xfId="0" applyFont="1" applyBorder="1"/>
    <xf numFmtId="166" fontId="87" fillId="0" borderId="1" xfId="0" applyNumberFormat="1" applyFont="1" applyFill="1" applyBorder="1" applyAlignment="1">
      <alignment horizontal="center"/>
    </xf>
    <xf numFmtId="0" fontId="84" fillId="0" borderId="0" xfId="0" applyFont="1"/>
    <xf numFmtId="191" fontId="93" fillId="0" borderId="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indent="1"/>
    </xf>
    <xf numFmtId="166" fontId="0" fillId="0" borderId="0" xfId="0" applyNumberFormat="1" applyFill="1" applyBorder="1" applyAlignment="1">
      <alignment horizontal="center"/>
    </xf>
    <xf numFmtId="166" fontId="87" fillId="0" borderId="1" xfId="0" applyNumberFormat="1" applyFont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165" fontId="0" fillId="0" borderId="6" xfId="0" applyNumberFormat="1" applyFont="1" applyBorder="1" applyAlignment="1">
      <alignment horizontal="center"/>
    </xf>
    <xf numFmtId="190" fontId="0" fillId="0" borderId="6" xfId="0" applyNumberFormat="1" applyFont="1" applyBorder="1" applyAlignment="1">
      <alignment horizontal="center"/>
    </xf>
    <xf numFmtId="190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166" fontId="1" fillId="0" borderId="19" xfId="0" applyNumberFormat="1" applyFont="1" applyBorder="1" applyAlignment="1">
      <alignment horizontal="center"/>
    </xf>
    <xf numFmtId="190" fontId="0" fillId="0" borderId="17" xfId="0" applyNumberFormat="1" applyFont="1" applyBorder="1" applyAlignment="1">
      <alignment horizontal="center"/>
    </xf>
    <xf numFmtId="165" fontId="1" fillId="0" borderId="5" xfId="0" applyNumberFormat="1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center"/>
    </xf>
    <xf numFmtId="0" fontId="91" fillId="0" borderId="0" xfId="0" applyFont="1"/>
    <xf numFmtId="0" fontId="90" fillId="0" borderId="0" xfId="0" applyFont="1"/>
    <xf numFmtId="0" fontId="70" fillId="0" borderId="0" xfId="0" applyFont="1" applyFill="1" applyAlignment="1"/>
    <xf numFmtId="0" fontId="72" fillId="0" borderId="0" xfId="0" applyFont="1" applyFill="1" applyAlignment="1">
      <alignment horizontal="left"/>
    </xf>
    <xf numFmtId="0" fontId="92" fillId="0" borderId="0" xfId="0" applyFont="1" applyAlignment="1"/>
    <xf numFmtId="0" fontId="85" fillId="0" borderId="5" xfId="0" applyFont="1" applyBorder="1"/>
    <xf numFmtId="0" fontId="85" fillId="0" borderId="6" xfId="0" applyFont="1" applyBorder="1" applyAlignment="1">
      <alignment horizontal="left" wrapText="1"/>
    </xf>
    <xf numFmtId="0" fontId="84" fillId="0" borderId="1" xfId="0" applyFont="1" applyBorder="1" applyAlignment="1">
      <alignment horizontal="center" vertical="center" wrapText="1"/>
    </xf>
    <xf numFmtId="0" fontId="85" fillId="0" borderId="6" xfId="0" applyFont="1" applyBorder="1"/>
    <xf numFmtId="0" fontId="85" fillId="0" borderId="1" xfId="0" applyFont="1" applyBorder="1"/>
    <xf numFmtId="0" fontId="85" fillId="0" borderId="1" xfId="0" applyFont="1" applyBorder="1" applyAlignment="1">
      <alignment horizontal="left"/>
    </xf>
    <xf numFmtId="0" fontId="84" fillId="0" borderId="4" xfId="0" applyFont="1" applyBorder="1" applyAlignment="1">
      <alignment wrapText="1"/>
    </xf>
    <xf numFmtId="0" fontId="82" fillId="0" borderId="0" xfId="0" applyFont="1" applyAlignment="1">
      <alignment horizontal="left"/>
    </xf>
    <xf numFmtId="0" fontId="96" fillId="0" borderId="0" xfId="0" applyFont="1" applyAlignment="1"/>
    <xf numFmtId="0" fontId="68" fillId="0" borderId="4" xfId="0" applyFont="1" applyBorder="1" applyAlignment="1">
      <alignment horizontal="center" vertical="center" wrapText="1"/>
    </xf>
    <xf numFmtId="0" fontId="98" fillId="0" borderId="0" xfId="0" applyFont="1" applyBorder="1"/>
    <xf numFmtId="0" fontId="98" fillId="0" borderId="0" xfId="0" applyFont="1" applyFill="1" applyBorder="1"/>
    <xf numFmtId="0" fontId="99" fillId="0" borderId="0" xfId="0" applyFont="1"/>
    <xf numFmtId="0" fontId="98" fillId="0" borderId="0" xfId="0" applyFont="1"/>
    <xf numFmtId="0" fontId="98" fillId="0" borderId="0" xfId="0" applyFont="1" applyFill="1"/>
    <xf numFmtId="0" fontId="99" fillId="5" borderId="0" xfId="0" applyFont="1" applyFill="1"/>
    <xf numFmtId="0" fontId="68" fillId="0" borderId="1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84" fillId="0" borderId="6" xfId="0" applyFont="1" applyBorder="1" applyAlignment="1">
      <alignment horizontal="center" wrapText="1"/>
    </xf>
    <xf numFmtId="0" fontId="100" fillId="0" borderId="0" xfId="0" applyFont="1" applyFill="1" applyBorder="1" applyAlignment="1">
      <alignment horizontal="left"/>
    </xf>
    <xf numFmtId="0" fontId="75" fillId="0" borderId="0" xfId="0" applyFont="1" applyFill="1"/>
    <xf numFmtId="2" fontId="75" fillId="0" borderId="0" xfId="0" applyNumberFormat="1" applyFont="1" applyFill="1"/>
    <xf numFmtId="0" fontId="75" fillId="0" borderId="0" xfId="0" applyFont="1"/>
    <xf numFmtId="2" fontId="95" fillId="0" borderId="0" xfId="0" applyNumberFormat="1" applyFont="1" applyFill="1"/>
    <xf numFmtId="3" fontId="4" fillId="0" borderId="1" xfId="0" applyNumberFormat="1" applyFont="1" applyFill="1" applyBorder="1" applyAlignment="1">
      <alignment horizontal="center"/>
    </xf>
    <xf numFmtId="166" fontId="69" fillId="0" borderId="15" xfId="0" applyNumberFormat="1" applyFont="1" applyFill="1" applyBorder="1" applyAlignment="1">
      <alignment horizontal="center"/>
    </xf>
    <xf numFmtId="4" fontId="75" fillId="0" borderId="1" xfId="0" applyNumberFormat="1" applyFont="1" applyFill="1" applyBorder="1" applyAlignment="1">
      <alignment horizontal="center" vertical="center" wrapText="1"/>
    </xf>
    <xf numFmtId="191" fontId="0" fillId="0" borderId="1" xfId="0" applyNumberFormat="1" applyFont="1" applyFill="1" applyBorder="1" applyAlignment="1">
      <alignment horizontal="right"/>
    </xf>
    <xf numFmtId="0" fontId="91" fillId="0" borderId="0" xfId="0" applyFont="1" applyFill="1"/>
    <xf numFmtId="0" fontId="0" fillId="0" borderId="0" xfId="0" applyAlignment="1">
      <alignment horizontal="left" vertical="center"/>
    </xf>
    <xf numFmtId="0" fontId="66" fillId="0" borderId="0" xfId="0" applyFont="1" applyFill="1"/>
    <xf numFmtId="0" fontId="0" fillId="0" borderId="0" xfId="0" applyFont="1" applyAlignment="1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85" fillId="0" borderId="4" xfId="0" applyFont="1" applyFill="1" applyBorder="1" applyAlignment="1">
      <alignment horizontal="left" wrapText="1"/>
    </xf>
    <xf numFmtId="0" fontId="85" fillId="0" borderId="6" xfId="0" applyFont="1" applyFill="1" applyBorder="1" applyAlignment="1">
      <alignment horizontal="left" wrapText="1"/>
    </xf>
    <xf numFmtId="3" fontId="87" fillId="0" borderId="5" xfId="0" applyNumberFormat="1" applyFont="1" applyBorder="1" applyAlignment="1">
      <alignment horizontal="center"/>
    </xf>
    <xf numFmtId="3" fontId="87" fillId="0" borderId="6" xfId="0" applyNumberFormat="1" applyFont="1" applyBorder="1" applyAlignment="1">
      <alignment horizontal="center"/>
    </xf>
    <xf numFmtId="166" fontId="84" fillId="0" borderId="5" xfId="0" applyNumberFormat="1" applyFont="1" applyFill="1" applyBorder="1" applyAlignment="1">
      <alignment horizontal="center"/>
    </xf>
    <xf numFmtId="166" fontId="84" fillId="0" borderId="6" xfId="0" applyNumberFormat="1" applyFont="1" applyFill="1" applyBorder="1" applyAlignment="1">
      <alignment horizontal="center"/>
    </xf>
    <xf numFmtId="0" fontId="8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84" fillId="0" borderId="4" xfId="0" applyFont="1" applyBorder="1" applyAlignment="1">
      <alignment horizontal="center" vertical="center" wrapText="1"/>
    </xf>
    <xf numFmtId="0" fontId="84" fillId="0" borderId="6" xfId="0" applyFont="1" applyBorder="1" applyAlignment="1">
      <alignment horizontal="center" vertical="center" wrapText="1"/>
    </xf>
    <xf numFmtId="0" fontId="84" fillId="0" borderId="10" xfId="0" applyFont="1" applyBorder="1" applyAlignment="1">
      <alignment horizontal="center"/>
    </xf>
    <xf numFmtId="0" fontId="84" fillId="0" borderId="3" xfId="0" applyFont="1" applyBorder="1" applyAlignment="1">
      <alignment horizontal="center"/>
    </xf>
    <xf numFmtId="0" fontId="84" fillId="0" borderId="18" xfId="0" applyFont="1" applyBorder="1" applyAlignment="1">
      <alignment horizontal="center"/>
    </xf>
    <xf numFmtId="2" fontId="86" fillId="0" borderId="4" xfId="0" applyNumberFormat="1" applyFont="1" applyBorder="1" applyAlignment="1">
      <alignment horizontal="center" vertical="center" wrapText="1"/>
    </xf>
    <xf numFmtId="2" fontId="86" fillId="0" borderId="6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65" fontId="87" fillId="0" borderId="5" xfId="0" applyNumberFormat="1" applyFont="1" applyBorder="1" applyAlignment="1">
      <alignment horizontal="center"/>
    </xf>
    <xf numFmtId="165" fontId="87" fillId="0" borderId="6" xfId="0" applyNumberFormat="1" applyFont="1" applyBorder="1" applyAlignment="1">
      <alignment horizontal="center"/>
    </xf>
    <xf numFmtId="0" fontId="82" fillId="0" borderId="0" xfId="0" applyFont="1" applyAlignment="1">
      <alignment horizontal="center"/>
    </xf>
    <xf numFmtId="0" fontId="84" fillId="0" borderId="4" xfId="0" applyFont="1" applyBorder="1" applyAlignment="1">
      <alignment horizontal="center" wrapText="1"/>
    </xf>
    <xf numFmtId="0" fontId="84" fillId="0" borderId="6" xfId="0" applyFont="1" applyBorder="1" applyAlignment="1">
      <alignment horizontal="center" wrapText="1"/>
    </xf>
    <xf numFmtId="0" fontId="91" fillId="0" borderId="0" xfId="0" applyFont="1" applyAlignment="1">
      <alignment horizontal="center"/>
    </xf>
    <xf numFmtId="0" fontId="95" fillId="0" borderId="0" xfId="0" applyFont="1" applyAlignment="1">
      <alignment horizontal="center" wrapText="1"/>
    </xf>
    <xf numFmtId="0" fontId="8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3" fillId="0" borderId="0" xfId="0" applyFont="1" applyAlignment="1">
      <alignment wrapText="1"/>
    </xf>
    <xf numFmtId="0" fontId="83" fillId="0" borderId="0" xfId="0" applyFont="1" applyAlignment="1"/>
    <xf numFmtId="0" fontId="82" fillId="0" borderId="0" xfId="0" applyFont="1" applyFill="1" applyAlignment="1">
      <alignment horizontal="left"/>
    </xf>
    <xf numFmtId="0" fontId="82" fillId="0" borderId="0" xfId="0" applyFont="1" applyFill="1" applyAlignment="1">
      <alignment horizontal="right" vertical="top" wrapText="1"/>
    </xf>
    <xf numFmtId="0" fontId="97" fillId="0" borderId="0" xfId="0" applyFont="1" applyAlignment="1">
      <alignment horizontal="center" vertical="top" wrapText="1"/>
    </xf>
    <xf numFmtId="0" fontId="82" fillId="0" borderId="0" xfId="0" applyFont="1" applyAlignment="1">
      <alignment wrapText="1"/>
    </xf>
    <xf numFmtId="0" fontId="82" fillId="0" borderId="0" xfId="0" applyFont="1" applyAlignment="1"/>
    <xf numFmtId="0" fontId="2" fillId="0" borderId="0" xfId="0" applyFont="1" applyAlignment="1">
      <alignment horizontal="center" vertical="center" wrapText="1"/>
    </xf>
    <xf numFmtId="0" fontId="9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7" fillId="0" borderId="0" xfId="0" applyFont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67" fillId="0" borderId="9" xfId="0" applyFont="1" applyBorder="1" applyAlignment="1">
      <alignment horizontal="center"/>
    </xf>
    <xf numFmtId="0" fontId="68" fillId="0" borderId="4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8" fillId="0" borderId="19" xfId="0" applyFont="1" applyBorder="1" applyAlignment="1">
      <alignment horizontal="center" vertical="center" wrapText="1"/>
    </xf>
    <xf numFmtId="0" fontId="68" fillId="0" borderId="7" xfId="0" applyFont="1" applyBorder="1" applyAlignment="1">
      <alignment horizontal="center" vertical="center" wrapText="1"/>
    </xf>
    <xf numFmtId="0" fontId="68" fillId="0" borderId="8" xfId="0" applyFont="1" applyBorder="1" applyAlignment="1">
      <alignment horizontal="center" vertical="center" wrapText="1"/>
    </xf>
    <xf numFmtId="0" fontId="70" fillId="0" borderId="0" xfId="0" applyFont="1" applyFill="1" applyAlignment="1">
      <alignment horizontal="center" wrapText="1"/>
    </xf>
    <xf numFmtId="0" fontId="70" fillId="0" borderId="0" xfId="0" applyFont="1" applyFill="1" applyAlignment="1">
      <alignment horizontal="center"/>
    </xf>
    <xf numFmtId="0" fontId="71" fillId="0" borderId="0" xfId="0" applyFont="1" applyFill="1" applyBorder="1" applyAlignment="1">
      <alignment horizontal="center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71" fillId="0" borderId="10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73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2" fontId="70" fillId="0" borderId="0" xfId="0" applyNumberFormat="1" applyFont="1" applyFill="1" applyAlignment="1">
      <alignment horizontal="center"/>
    </xf>
    <xf numFmtId="0" fontId="80" fillId="0" borderId="20" xfId="0" applyFont="1" applyFill="1" applyBorder="1" applyAlignment="1">
      <alignment horizontal="center" vertical="center"/>
    </xf>
    <xf numFmtId="0" fontId="80" fillId="0" borderId="21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71" fillId="0" borderId="23" xfId="0" applyFont="1" applyFill="1" applyBorder="1" applyAlignment="1">
      <alignment horizontal="center" vertical="center" wrapText="1"/>
    </xf>
    <xf numFmtId="0" fontId="71" fillId="0" borderId="24" xfId="0" applyFont="1" applyFill="1" applyBorder="1" applyAlignment="1">
      <alignment horizontal="center" vertical="center" wrapText="1"/>
    </xf>
  </cellXfs>
  <cellStyles count="309">
    <cellStyle name="          _x000d__x000a_mouse.drv=lmouse.drv" xfId="1"/>
    <cellStyle name="????DAMAS" xfId="2"/>
    <cellStyle name="????TICO" xfId="3"/>
    <cellStyle name="?”´?_REV3 " xfId="4"/>
    <cellStyle name="?AU?XLS!check_filesche|_x0005_" xfId="5"/>
    <cellStyle name="?AU»?XLS!check_filesche|_x0005_" xfId="6"/>
    <cellStyle name="_060217 Order Plan(March incresed)" xfId="7"/>
    <cellStyle name="_2007 y BP-170 000  02.09.2006. last" xfId="8"/>
    <cellStyle name="_9월 해외법인 월별 생산품질현황보고" xfId="9"/>
    <cellStyle name="_APPDIX(2~6)-1012" xfId="10"/>
    <cellStyle name="_AVTOZAZ실적전망(완결)" xfId="11"/>
    <cellStyle name="_COST DOWN" xfId="12"/>
    <cellStyle name="_DOHC 검토" xfId="13"/>
    <cellStyle name="_DOHC 검토 2" xfId="14"/>
    <cellStyle name="_FAC WORKSCOPE" xfId="15"/>
    <cellStyle name="_Order KD new" xfId="16"/>
    <cellStyle name="_PACKING1" xfId="17"/>
    <cellStyle name="_Plan 2007 BP-167 000   23.06.2006." xfId="18"/>
    <cellStyle name="_PROPOSAL-첨부" xfId="19"/>
    <cellStyle name="_Книга10" xfId="20"/>
    <cellStyle name="_Книга2" xfId="21"/>
    <cellStyle name="_Приложения1,2 к постановлению" xfId="22"/>
    <cellStyle name="_넥시아 MINOR CHANGE 검토" xfId="23"/>
    <cellStyle name="_법인현황요약" xfId="24"/>
    <cellStyle name="_비상경영계획(REV.2)" xfId="25"/>
    <cellStyle name="_상반기 실적전망 (완결9.7)" xfId="26"/>
    <cellStyle name="æØè [0.00]_PRODUCT DETAIL Q1" xfId="27"/>
    <cellStyle name="æØè_PRODUCT DETAIL Q1" xfId="28"/>
    <cellStyle name="EY [0.00]_PRODUCT DETAIL Q1" xfId="29"/>
    <cellStyle name="ÊÝ [0.00]_PRODUCT DETAIL Q1" xfId="30"/>
    <cellStyle name="EY [0.00]_PRODUCT DETAIL Q3 (2)" xfId="31"/>
    <cellStyle name="ÊÝ [0.00]_PRODUCT DETAIL Q3 (2)" xfId="32"/>
    <cellStyle name="EY_PRODUCT DETAIL Q1" xfId="33"/>
    <cellStyle name="ÊÝ_PRODUCT DETAIL Q1" xfId="34"/>
    <cellStyle name="EY_PRODUCT DETAIL Q3 (2)" xfId="35"/>
    <cellStyle name="ÊÝ_PRODUCT DETAIL Q3 (2)" xfId="36"/>
    <cellStyle name="W_BOOKSHIP" xfId="37"/>
    <cellStyle name="A???_x0005__x0014_" xfId="38"/>
    <cellStyle name="A?????A???" xfId="39"/>
    <cellStyle name="A?????o 4DR NB PHASE I ACT " xfId="40"/>
    <cellStyle name="A?????o 4DR NB PHASE I ACT_??o 4DR NB PHASE I ACT " xfId="41"/>
    <cellStyle name="A????a도??" xfId="42"/>
    <cellStyle name="A????C??PL " xfId="43"/>
    <cellStyle name="A????e?iAaCI?aA?" xfId="44"/>
    <cellStyle name="A???[0]_??A???" xfId="45"/>
    <cellStyle name="A???98?A??(2)_98?a도??" xfId="46"/>
    <cellStyle name="A???98?a도??" xfId="47"/>
    <cellStyle name="A???A?량?iCa_?e?iAaCI?aA?" xfId="48"/>
    <cellStyle name="A???AoAUAy캿C? " xfId="49"/>
    <cellStyle name="A???A쪨??I1컐 CoE? " xfId="50"/>
    <cellStyle name="A???C?Ao_AoAUAy캿C? " xfId="51"/>
    <cellStyle name="A???F006-1A? " xfId="52"/>
    <cellStyle name="A???F008-1A?  " xfId="53"/>
    <cellStyle name="A???INQUIRY ???A?Ao " xfId="54"/>
    <cellStyle name="A???T-100 ??o 4DR NB PHASE I " xfId="55"/>
    <cellStyle name="A???T-100 AI?YAo?? TIMING " xfId="56"/>
    <cellStyle name="A???V10 VARIATION MODEL SOP TIMING " xfId="57"/>
    <cellStyle name="A???컐?췈??n_??A???" xfId="58"/>
    <cellStyle name="A???퍈팫캻C?" xfId="59"/>
    <cellStyle name="A??¶ [0]" xfId="60"/>
    <cellStyle name="A??¶,_x0005__x0014_" xfId="61"/>
    <cellStyle name="A??¶_???«??Aa" xfId="62"/>
    <cellStyle name="Äåíåæíûé_Êíèãà3" xfId="63"/>
    <cellStyle name="AeE­ [0]" xfId="64"/>
    <cellStyle name="ÅëÈ­ [0]" xfId="65"/>
    <cellStyle name="AeE­ [0]_???«??Aa" xfId="66"/>
    <cellStyle name="ÅëÈ­ [0]_´ë¿ìÃâÇÏ¿äÃ» " xfId="67"/>
    <cellStyle name="AeE­ [0]_±aE??CLAN(AuA¦A¶°C)" xfId="68"/>
    <cellStyle name="ÅëÈ­ [0]_±âÈ¹½ÇLAN(ÀüÁ¦Á¶°Ç)" xfId="69"/>
    <cellStyle name="AeE­ [0]_±e?µ±?" xfId="70"/>
    <cellStyle name="ÅëÈ­ [0]_±è¿µ±æ" xfId="71"/>
    <cellStyle name="AeE­ [0]_»cA??c?A" xfId="72"/>
    <cellStyle name="ÅëÈ­ [0]_»çÀ¯¾ç½Ä" xfId="73"/>
    <cellStyle name="AeE­ [0]_°u?®A?AOLABEL" xfId="74"/>
    <cellStyle name="ÅëÈ­ [0]_°ü¸®Ã¥ÀÓLABEL" xfId="75"/>
    <cellStyle name="AeE­ [0]_97?aµµ CA·IA§?® CoE?" xfId="76"/>
    <cellStyle name="ÅëÈ­ [0]_97³âµµ ÇÁ·ÎÁ§Æ® ÇöÈ²" xfId="77"/>
    <cellStyle name="AeE­ [0]_A?·®?iCa" xfId="78"/>
    <cellStyle name="ÅëÈ­ [0]_Â÷·®¿îÇà" xfId="79"/>
    <cellStyle name="AeE­ [0]_AaCI?aA " xfId="80"/>
    <cellStyle name="ÅëÈ­ [0]_ÃâÇÏ¿äÃ»" xfId="81"/>
    <cellStyle name="AeE­ [0]_AO°????«??°i?c?A" xfId="82"/>
    <cellStyle name="ÅëÈ­ [0]_ÁÖ°£¾÷¹«º¸°í¾ç½Ä" xfId="83"/>
    <cellStyle name="AeE­ [0]_CLAIM1" xfId="84"/>
    <cellStyle name="ÅëÈ­ [0]_CLAIM1" xfId="85"/>
    <cellStyle name="AeE­ [0]_Co??±?A " xfId="86"/>
    <cellStyle name="ÅëÈ­ [0]_Çö¾÷±³À°" xfId="87"/>
    <cellStyle name="AeE­ [0]_CODE" xfId="88"/>
    <cellStyle name="ÅëÈ­ [0]_CODE" xfId="89"/>
    <cellStyle name="AeE­ [0]_CODE (2)" xfId="90"/>
    <cellStyle name="ÅëÈ­ [0]_CODE (2)" xfId="91"/>
    <cellStyle name="AeE­ [0]_Cu±a" xfId="92"/>
    <cellStyle name="ÅëÈ­ [0]_Çù±â" xfId="93"/>
    <cellStyle name="AeE­ [0]_CuA¶Au" xfId="94"/>
    <cellStyle name="ÅëÈ­ [0]_ÇùÁ¶Àü" xfId="95"/>
    <cellStyle name="AeE­ [0]_CuA¶Au_laroux" xfId="96"/>
    <cellStyle name="ÅëÈ­ [0]_ÇùÁ¶Àü_laroux" xfId="97"/>
    <cellStyle name="AeE­ [0]_FAX?c?A" xfId="98"/>
    <cellStyle name="ÅëÈ­ [0]_FAX¾ç½Ä" xfId="99"/>
    <cellStyle name="AeE­ [0]_FLOW" xfId="100"/>
    <cellStyle name="ÅëÈ­ [0]_FLOW" xfId="101"/>
    <cellStyle name="AeE­ [0]_GT-10E?¶??i?U" xfId="102"/>
    <cellStyle name="ÅëÈ­ [0]_GT-10È¸¶÷¸í´Ü" xfId="103"/>
    <cellStyle name="AeE­ [0]_HW &amp; SW?n±?" xfId="104"/>
    <cellStyle name="ÅëÈ­ [0]_HW &amp; SWºñ±³" xfId="105"/>
    <cellStyle name="AeE­ [0]_laroux" xfId="106"/>
    <cellStyle name="ÅëÈ­ [0]_laroux" xfId="107"/>
    <cellStyle name="AeE­ [0]_laroux_1" xfId="108"/>
    <cellStyle name="ÅëÈ­ [0]_laroux_1" xfId="109"/>
    <cellStyle name="AeE­ [0]_MTG1" xfId="110"/>
    <cellStyle name="ÅëÈ­ [0]_MTG1" xfId="111"/>
    <cellStyle name="AeE­ [0]_MTG2 (2)" xfId="112"/>
    <cellStyle name="ÅëÈ­ [0]_MTG2 (2)" xfId="113"/>
    <cellStyle name="AeE­ [0]_MTG7" xfId="114"/>
    <cellStyle name="ÅëÈ­ [0]_MTG7" xfId="115"/>
    <cellStyle name="AeE­ [0]_Sheet1" xfId="116"/>
    <cellStyle name="ÅëÈ­ [0]_Sheet1" xfId="117"/>
    <cellStyle name="AeE­ [0]_Sheet4" xfId="118"/>
    <cellStyle name="ÅëÈ­ [0]_Sheet4" xfId="119"/>
    <cellStyle name="AeE???A???" xfId="120"/>
    <cellStyle name="AeE???o 4DR NB PHASE I ACT " xfId="121"/>
    <cellStyle name="AeE???o 4DR NB PHASE I ACT_??o 4DR NB PHASE I ACT " xfId="122"/>
    <cellStyle name="AeE??a도??" xfId="123"/>
    <cellStyle name="AeE??C??PL " xfId="124"/>
    <cellStyle name="AeE??e?iAaCI?aA?" xfId="125"/>
    <cellStyle name="AeE?[0]_??A???" xfId="126"/>
    <cellStyle name="AeE?98?A??(2)_98?a도??" xfId="127"/>
    <cellStyle name="AeE?98?a도??" xfId="128"/>
    <cellStyle name="AeE?A?량?iCa_?e?iAaCI?aA?" xfId="129"/>
    <cellStyle name="AeE?AoAUAy캿C? " xfId="130"/>
    <cellStyle name="AeE?A쪨??I1컐 CoE? " xfId="131"/>
    <cellStyle name="AeE?C?Ao_AoAUAy캿C? " xfId="132"/>
    <cellStyle name="AeE?F006-1A? " xfId="133"/>
    <cellStyle name="AeE?F008-1A?  " xfId="134"/>
    <cellStyle name="AeE?INQUIRY ???A?Ao " xfId="135"/>
    <cellStyle name="AeE?T-100 ??o 4DR NB PHASE I " xfId="136"/>
    <cellStyle name="AeE?T-100 AI?YAo?? TIMING " xfId="137"/>
    <cellStyle name="AeE?V10 VARIATION MODEL SOP TIMING " xfId="138"/>
    <cellStyle name="AeE?컐?췈??n_??A???" xfId="139"/>
    <cellStyle name="AeE?퍈팫캻C?" xfId="140"/>
    <cellStyle name="AeE­_???«??Aa" xfId="141"/>
    <cellStyle name="ÅëÈ­_´ë¿ìÃâÇÏ¿äÃ» " xfId="142"/>
    <cellStyle name="AeE­_±aE??CLAN(AuA¦A¶°C)" xfId="143"/>
    <cellStyle name="ÅëÈ­_±âÈ¹½ÇLAN(ÀüÁ¦Á¶°Ç)" xfId="144"/>
    <cellStyle name="AeE­_±e?µ±?" xfId="145"/>
    <cellStyle name="ÅëÈ­_±è¿µ±æ" xfId="146"/>
    <cellStyle name="AeE­_»cA??c?A" xfId="147"/>
    <cellStyle name="ÅëÈ­_»çÀ¯¾ç½Ä" xfId="148"/>
    <cellStyle name="AeE­_°u?®A?AOLABEL" xfId="149"/>
    <cellStyle name="ÅëÈ­_°ü¸®Ã¥ÀÓLABEL" xfId="150"/>
    <cellStyle name="AeE­_97?aµµ CA·IA§?® CoE?" xfId="151"/>
    <cellStyle name="ÅëÈ­_97³âµµ ÇÁ·ÎÁ§Æ® ÇöÈ²" xfId="152"/>
    <cellStyle name="AeE­_A?·®?iCa" xfId="153"/>
    <cellStyle name="ÅëÈ­_Â÷·®¿îÇà" xfId="154"/>
    <cellStyle name="AeE­_AaCI?aA " xfId="155"/>
    <cellStyle name="ÅëÈ­_ÃâÇÏ¿äÃ»" xfId="156"/>
    <cellStyle name="AeE­_AO°????«??°i?c?A" xfId="157"/>
    <cellStyle name="ÅëÈ­_ÁÖ°£¾÷¹«º¸°í¾ç½Ä" xfId="158"/>
    <cellStyle name="AeE­_CLAIM1" xfId="159"/>
    <cellStyle name="ÅëÈ­_CLAIM1" xfId="160"/>
    <cellStyle name="AeE­_Co??±?A " xfId="161"/>
    <cellStyle name="ÅëÈ­_Çö¾÷±³À°" xfId="162"/>
    <cellStyle name="AeE­_CODE" xfId="163"/>
    <cellStyle name="ÅëÈ­_CODE" xfId="164"/>
    <cellStyle name="AeE­_CODE (2)" xfId="165"/>
    <cellStyle name="ÅëÈ­_CODE (2)" xfId="166"/>
    <cellStyle name="AeE­_Cu±a" xfId="167"/>
    <cellStyle name="ÅëÈ­_Çù±â" xfId="168"/>
    <cellStyle name="AeE­_CuA¶Au" xfId="169"/>
    <cellStyle name="ÅëÈ­_ÇùÁ¶Àü" xfId="170"/>
    <cellStyle name="AeE­_CuA¶Au_laroux" xfId="171"/>
    <cellStyle name="ÅëÈ­_ÇùÁ¶Àü_laroux" xfId="172"/>
    <cellStyle name="AeE­_FAX?c?A" xfId="173"/>
    <cellStyle name="ÅëÈ­_FAX¾ç½Ä" xfId="174"/>
    <cellStyle name="AeE­_FLOW" xfId="175"/>
    <cellStyle name="ÅëÈ­_FLOW" xfId="176"/>
    <cellStyle name="AeE­_GT-10E?¶??i?U" xfId="177"/>
    <cellStyle name="ÅëÈ­_GT-10È¸¶÷¸í´Ü" xfId="178"/>
    <cellStyle name="AeE­_HW &amp; SW?n±?" xfId="179"/>
    <cellStyle name="ÅëÈ­_HW &amp; SWºñ±³" xfId="180"/>
    <cellStyle name="AeE­_laroux" xfId="181"/>
    <cellStyle name="ÅëÈ­_laroux" xfId="182"/>
    <cellStyle name="AeE­_laroux_1" xfId="183"/>
    <cellStyle name="ÅëÈ­_laroux_1" xfId="184"/>
    <cellStyle name="AeE­_MTG1" xfId="185"/>
    <cellStyle name="ÅëÈ­_MTG1" xfId="186"/>
    <cellStyle name="AeE­_MTG2 (2)" xfId="187"/>
    <cellStyle name="ÅëÈ­_MTG2 (2)" xfId="188"/>
    <cellStyle name="AeE­_MTG7" xfId="189"/>
    <cellStyle name="ÅëÈ­_MTG7" xfId="190"/>
    <cellStyle name="AeE­_Sheet1" xfId="191"/>
    <cellStyle name="ÅëÈ­_Sheet1" xfId="192"/>
    <cellStyle name="AeE­_Sheet4" xfId="193"/>
    <cellStyle name="ÅëÈ­_Sheet4" xfId="194"/>
    <cellStyle name="AP" xfId="195"/>
    <cellStyle name="ÄÞ¸¶ [0]" xfId="196"/>
    <cellStyle name="AÞ¸¶ [0]_´e¿iAaCI¿aA≫ " xfId="197"/>
    <cellStyle name="ÄÞ¸¶_´ë¿ìÃâÇÏ¿äÃ» " xfId="198"/>
    <cellStyle name="AÞ¸¶_´e¿iAaCI¿aA≫ " xfId="199"/>
    <cellStyle name="BMU001" xfId="200"/>
    <cellStyle name="BMU002" xfId="201"/>
    <cellStyle name="BMU002B" xfId="202"/>
    <cellStyle name="BMU002P1" xfId="203"/>
    <cellStyle name="BMU003" xfId="204"/>
    <cellStyle name="BMU004" xfId="205"/>
    <cellStyle name="BMU005" xfId="206"/>
    <cellStyle name="BMU005B" xfId="207"/>
    <cellStyle name="BMU005K" xfId="208"/>
    <cellStyle name="C" xfId="209"/>
    <cellStyle name="C?AO_???AIA?" xfId="210"/>
    <cellStyle name="Ç¥ÁØ_´ë¿ìÃâÇÏ¿äÃ» " xfId="211"/>
    <cellStyle name="C￥AØ_´e¿iAaCI¿aA≫ " xfId="212"/>
    <cellStyle name="Currency1" xfId="213"/>
    <cellStyle name="Euro" xfId="214"/>
    <cellStyle name="Header1" xfId="215"/>
    <cellStyle name="Header2" xfId="216"/>
    <cellStyle name="Iau?iue_NU00702" xfId="217"/>
    <cellStyle name="Îáû÷íûé_Êíèãà3" xfId="218"/>
    <cellStyle name="iles|_x0005_h" xfId="219"/>
    <cellStyle name="les" xfId="220"/>
    <cellStyle name="№йєРАІ_±вЕё" xfId="221"/>
    <cellStyle name="Ôèíàíñîâûé [0]_Êíèãà3" xfId="222"/>
    <cellStyle name="Ôèíàíñîâûé_Êíèãà3" xfId="223"/>
    <cellStyle name="R?" xfId="224"/>
    <cellStyle name="sche|_x0005_" xfId="225"/>
    <cellStyle name="XLS'|_x0005_t" xfId="226"/>
    <cellStyle name="ДЮё¶ [0]" xfId="227"/>
    <cellStyle name="ДЮё¶_±вЕё" xfId="228"/>
    <cellStyle name="ЕлИ­ [0]" xfId="229"/>
    <cellStyle name="ЕлИ­_±вЕё" xfId="230"/>
    <cellStyle name="ЗҐБШ_±вИ№ЅЗLAN(АьБ¦Б¶°З)" xfId="231"/>
    <cellStyle name="Њ…‹?ђO‚e [0.00]_PRODUCT DETAIL Q1" xfId="232"/>
    <cellStyle name="Њ…‹?ђO‚e_PRODUCT DETAIL Q1" xfId="233"/>
    <cellStyle name="Њ…‹жђШ‚и [0.00]_PRODUCT DETAIL Q1" xfId="234"/>
    <cellStyle name="Њ…‹жђШ‚и_PRODUCT DETAIL Q1" xfId="235"/>
    <cellStyle name="Обычнщй_907ШОХ" xfId="236"/>
    <cellStyle name="Обычны?MAY" xfId="237"/>
    <cellStyle name="Обычны?new" xfId="238"/>
    <cellStyle name="Обычны?Sheet1" xfId="239"/>
    <cellStyle name="Обычны?Sheet1 (2)" xfId="240"/>
    <cellStyle name="Обычны?Sheet1 (3)" xfId="241"/>
    <cellStyle name="Обычны?Ин?DAMAS (2)" xfId="242"/>
    <cellStyle name="Обычны?Ин?TICO (2)" xfId="243"/>
    <cellStyle name="Обычный" xfId="0" builtinId="0"/>
    <cellStyle name="Обычный 2" xfId="244"/>
    <cellStyle name="Обычный 3" xfId="245"/>
    <cellStyle name="Обычный 4" xfId="246"/>
    <cellStyle name="Обычный 5" xfId="247"/>
    <cellStyle name="Обычный 6" xfId="248"/>
    <cellStyle name="Обычный 6 2" xfId="249"/>
    <cellStyle name="Обычный 6 3" xfId="250"/>
    <cellStyle name="Обычный 6 4" xfId="251"/>
    <cellStyle name="Процентный 2" xfId="252"/>
    <cellStyle name="Процентный 3" xfId="253"/>
    <cellStyle name="Стиль 1" xfId="254"/>
    <cellStyle name="Тысячи [0]_- 13 -" xfId="255"/>
    <cellStyle name="Тысячи_- 13 -" xfId="256"/>
    <cellStyle name="Финансовый 2" xfId="257"/>
    <cellStyle name="Финансовый 3" xfId="258"/>
    <cellStyle name="Финансовый 4" xfId="259"/>
    <cellStyle name="고정출력1_10월2W타부 " xfId="260"/>
    <cellStyle name="고정출력2_10월2W타부 " xfId="261"/>
    <cellStyle name="뒤에 오는 하이퍼링크_Catia plan" xfId="262"/>
    <cellStyle name="믅됞 [0.00]_PRODUCT DETAIL Q3 (2)_영역별물류비종합 " xfId="263"/>
    <cellStyle name="믅됞_PRODUCT DETAIL Q3 (2)_영역별물류비종합 " xfId="264"/>
    <cellStyle name="밍? [0]_엄넷?? " xfId="265"/>
    <cellStyle name="밍?_엄넷?? " xfId="266"/>
    <cellStyle name="백분율_95" xfId="267"/>
    <cellStyle name="뷭?_BOOKSHIP" xfId="268"/>
    <cellStyle name="뷰A? [0]_엄넷?? " xfId="269"/>
    <cellStyle name="뷰A?_엄넷?? " xfId="270"/>
    <cellStyle name="셈迷?XLS!check_filesche|_x0005_" xfId="271"/>
    <cellStyle name="쉼표 [0]_03-01-##" xfId="272"/>
    <cellStyle name="콤마 [0]_100series var. " xfId="273"/>
    <cellStyle name="콤마 [ৌ]_관리항목_업종별 " xfId="274"/>
    <cellStyle name="콤마,_x0005__x0014_" xfId="275"/>
    <cellStyle name="콤마_100series var. " xfId="276"/>
    <cellStyle name="콸張悅渾 [0]_顧 " xfId="277"/>
    <cellStyle name="콸張悅渾_顧 " xfId="278"/>
    <cellStyle name="통윗 [0]_T-100 일반지 " xfId="279"/>
    <cellStyle name="통화 [0]_95" xfId="280"/>
    <cellStyle name="통화_95" xfId="281"/>
    <cellStyle name="표준_~att2210" xfId="282"/>
    <cellStyle name="퓭닉_ㅶA??絡 " xfId="283"/>
    <cellStyle name="화폐기호_7부품개발_루마니아 " xfId="284"/>
    <cellStyle name="횾" xfId="285"/>
    <cellStyle name="咬訌裝?DMILSUMMARY" xfId="286"/>
    <cellStyle name="咬訌裝?MAY" xfId="287"/>
    <cellStyle name="咬訌裝?nexia-B3" xfId="288"/>
    <cellStyle name="咬訌裝?nexia-B3 (2)" xfId="289"/>
    <cellStyle name="咬訌裝?nexia-B3_СП Общие инвестиции на 2007-2009 гг" xfId="290"/>
    <cellStyle name="咬訌裝?인 &quot;잿預?" xfId="291"/>
    <cellStyle name="咬訌裝?了?茵?有猝 57.98)" xfId="292"/>
    <cellStyle name="咬訌裝?剽. 妬增?(禎增設.)" xfId="293"/>
    <cellStyle name="咬訌裝?咬狀瞬孼. (2)" xfId="294"/>
    <cellStyle name="咬訌裝?楫" xfId="295"/>
    <cellStyle name="咬訌裝?溢陰妖 " xfId="296"/>
    <cellStyle name="咬訌裝?燮?腦鮑 (2)" xfId="297"/>
    <cellStyle name="咬訌裝?贍鎭 " xfId="298"/>
    <cellStyle name="咬訌裝?遽增1 (2)" xfId="299"/>
    <cellStyle name="咬訌裝?遽增1 (3)" xfId="300"/>
    <cellStyle name="咬訌裝?遽增1 (5)" xfId="301"/>
    <cellStyle name="咬訌裝?遽增3" xfId="302"/>
    <cellStyle name="咬訌裝?遽增6 (2)" xfId="303"/>
    <cellStyle name="咬訌裝?靭增? 依?" xfId="304"/>
    <cellStyle name="咬訌裝?顧 " xfId="305"/>
    <cellStyle name="咬訌裝?駒읾" xfId="306"/>
    <cellStyle name="逗壯章荻渾 [0]_顧 " xfId="307"/>
    <cellStyle name="逗壯章荻渾_顧 " xfId="30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17</xdr:row>
      <xdr:rowOff>0</xdr:rowOff>
    </xdr:from>
    <xdr:to>
      <xdr:col>10</xdr:col>
      <xdr:colOff>152400</xdr:colOff>
      <xdr:row>17</xdr:row>
      <xdr:rowOff>152400</xdr:rowOff>
    </xdr:to>
    <xdr:sp macro="" textlink="">
      <xdr:nvSpPr>
        <xdr:cNvPr id="1025" name="dimg_82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/>
        <xdr:cNvSpPr>
          <a:spLocks noChangeAspect="1" noChangeArrowheads="1"/>
        </xdr:cNvSpPr>
      </xdr:nvSpPr>
      <xdr:spPr bwMode="auto">
        <a:xfrm>
          <a:off x="6648450" y="5543550"/>
          <a:ext cx="152400" cy="152400"/>
        </a:xfrm>
        <a:prstGeom prst="rect">
          <a:avLst/>
        </a:prstGeom>
        <a:noFill/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7;&#54805;&#49688;\C\Infoman\TEMP\~($()!%5e)\&#44608;&#52380;&#49688;\WINDOWS\TEMP\&#44397;&#47928;&#50672;&#44208;\95&#50672;&#44208;\BS&#51456;&#4870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\&#1041;&#1080;&#1079;&#1085;&#1077;&#1089;-&#1087;&#1083;&#1072;&#1085;\Documents%20and%20Settings\User\Local%20Settings\Temporary%20Internet%20Files\Content.IE5\HXSSF4JJ\Documents%20and%20Settings\iminov\Local%20Settings\Temporary%20Internet%20Files\Content.IE5\H7RRPP0E\&#48376;&#49324;&#48372;&#44256;&#51088;&#47308;\WINDOWS\TEMP\PRICE%20RAN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01\m_hour01\Excel_d\&#50629;&#47924;&#50857;\MAN_HOUR\BASE\MH_SP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5293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176;i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01\m_hour01\man_hour\MHver0p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 (2)"/>
      <sheetName val="BS준비"/>
      <sheetName val="A-100전제"/>
      <sheetName val="BRAKE"/>
      <sheetName val="W-???"/>
      <sheetName val="2.대외공문"/>
      <sheetName val="engline"/>
      <sheetName val="#REF"/>
      <sheetName val="ML"/>
      <sheetName val="PV6 3.5L LX5 GMX170"/>
      <sheetName val="진행 DATA (2)"/>
      <sheetName val="W-현원가"/>
      <sheetName val="사양조정"/>
      <sheetName val="7_(2)"/>
      <sheetName val="2_대외공문"/>
      <sheetName val="PV6_3_5L_LX5_GMX170"/>
      <sheetName val="W-___"/>
    </sheetNames>
    <definedNames>
      <definedName name="[Module4(B0017)].LOGIN" refersTo="#ССЫЛКА!"/>
      <definedName name="[Module4(B002)].LOGIN" refersTo="#ССЫЛКА!"/>
      <definedName name="[Module4(B0025)].LOGIN" refersTo="#ССЫЛКА!"/>
      <definedName name="[Module4(B0026)].LOGIN" refersTo="#ССЫЛКА!"/>
      <definedName name="[Module4(B0027)].LOGIN" refersTo="#ССЫЛКА!"/>
      <definedName name="[Module4(B003)].LOGIN" refersTo="#ССЫЛКА!"/>
      <definedName name="[Module4(B004)].LOGIN" refersTo="#ССЫЛКА!"/>
      <definedName name="[Module4(B005)].LOGIN" refersTo="#ССЫЛКА!"/>
      <definedName name="[Module4(B006)].LOGIN" refersTo="#ССЫЛКА!"/>
      <definedName name="[Module4(B007)].LOGIN" refersTo="#ССЫЛКА!"/>
      <definedName name="[Module4(B008)].LOGIN" refersTo="#ССЫЛКА!"/>
      <definedName name="[Module4(B009)].LOGIN" refersTo="#ССЫЛКА!"/>
      <definedName name="[Module4(B010)].LOGIN" refersTo="#ССЫЛКА!"/>
      <definedName name="[Module4(B011)].LOGIN" refersTo="#ССЫЛКА!"/>
      <definedName name="[Module4(B016)].LOGIN" refersTo="#ССЫЛКА!"/>
      <definedName name="[Module4(B021)].LOGIN" refersTo="#ССЫЛКА!"/>
      <definedName name="[Module4(B022)].LOGIN" refersTo="#ССЫЛКА!"/>
      <definedName name="[Module4(B038)].LOGIN" refersTo="#ССЫЛКА!"/>
      <definedName name="[Module4(B040)].LOGIN" refersTo="#ССЫЛКА!"/>
      <definedName name="[Module4(B044)].LOGIN" refersTo="#ССЫЛКА!"/>
      <definedName name="[Module4(B045)].LOGIN" refersTo="#ССЫЛКА!"/>
      <definedName name="[Module4(B046)].LOGIN" refersTo="#ССЫЛКА!"/>
      <definedName name="[Module4(B048)].LOGIN" refersTo="#ССЫЛКА!"/>
      <definedName name="[Module4(B050)].LOGIN" refersTo="#ССЫЛКА!"/>
      <definedName name="[Module4(B051)].LOGIN" refersTo="#ССЫЛКА!"/>
      <definedName name="[Module4(B057)].LOGIN" refersTo="#ССЫЛКА!"/>
      <definedName name="[Module4(B060)].LOGIN" refersTo="#ССЫЛКА!"/>
      <definedName name="[Module4(C001)].LOGIN" refersTo="#ССЫЛКА!"/>
      <definedName name="[Module4(C002)].LOGIN" refersTo="#ССЫЛКА!"/>
      <definedName name="[Module4(C005)].LOGIN" refersTo="#ССЫЛКА!"/>
      <definedName name="[Module4(C007)].LOGIN" refersTo="#ССЫЛКА!"/>
      <definedName name="[Module4(C013)].LOGIN" refersTo="#ССЫЛКА!"/>
      <definedName name="[Module4(C014)].LOGIN" refersTo="#ССЫЛКА!"/>
      <definedName name="[Module4(C020)].LOGIN" refersTo="#ССЫЛКА!"/>
      <definedName name="[Module4(D001)].LOGIN" refersTo="#ССЫЛКА!"/>
      <definedName name="[Module4(D002)].LOGIN" refersTo="#ССЫЛКА!"/>
      <definedName name="[Module4(D007)].LOGIN" refersTo="#ССЫЛКА!"/>
      <definedName name="[Module4(D009)].LOGIN" refersTo="#ССЫЛКА!"/>
      <definedName name="[Module4(D010)].LOGIN" refersTo="#ССЫЛКА!"/>
      <definedName name="IE" refersTo="#ССЫЛКА!"/>
      <definedName name="대우개발기초" refersTo="#ССЫЛКА!"/>
      <definedName name="대우개발변동" refersTo="#ССЫЛКА!"/>
      <definedName name="대우자동차기초" refersTo="#ССЫЛКА!"/>
      <definedName name="대우자동차변동" refersTo="#ССЫЛКА!"/>
      <definedName name="이동MACRO.매출총이익율구하기MACRO" refersTo="#ССЫЛКА!"/>
      <definedName name="초기화면가기" refersTo="#ССЫЛКА!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사양조정"/>
      <sheetName val="SER"/>
      <sheetName val="RENTAL CAR"/>
      <sheetName val="????"/>
      <sheetName val="000000"/>
      <sheetName val="갑지"/>
      <sheetName val="CPZHL"/>
      <sheetName val="Sheet1"/>
      <sheetName val="Sheet2"/>
      <sheetName val="Sheet3"/>
      <sheetName val="PRICE RANGE"/>
      <sheetName val="Reconciliation summary"/>
      <sheetName val="9349"/>
      <sheetName val="9583"/>
      <sheetName val="9583 Rec"/>
      <sheetName val="9583dload"/>
      <sheetName val="workings"/>
      <sheetName val="#REF"/>
      <sheetName val="#"/>
      <sheetName val="W-현원가"/>
      <sheetName val="BRAKE"/>
      <sheetName val="지정공장"/>
      <sheetName val="차체"/>
      <sheetName val="EXP-COST"/>
      <sheetName val="A-100전제"/>
      <sheetName val="TOTAL LIST"/>
      <sheetName val="data"/>
      <sheetName val="LIST"/>
      <sheetName val="J150 승인진도관리 LIST"/>
      <sheetName val="Overview"/>
      <sheetName val="BOM"/>
      <sheetName val="세계수요종합OK"/>
      <sheetName val="동종사"/>
      <sheetName val="요양자 현황"/>
      <sheetName val="사고분석"/>
      <sheetName val="BND"/>
      <sheetName val="국가DATA"/>
      <sheetName val="0F Safety"/>
      <sheetName val="1주"/>
      <sheetName val="2주"/>
      <sheetName val="3주"/>
      <sheetName val="4주"/>
      <sheetName val="1월"/>
      <sheetName val="대비표"/>
      <sheetName val="RD제품개발투자비(매가)"/>
      <sheetName val="_REF"/>
      <sheetName val="표지"/>
      <sheetName val="(ROUTING)"/>
      <sheetName val="주행"/>
      <sheetName val="712"/>
      <sheetName val="TT VS CT"/>
      <sheetName val="ETA VS ETA2"/>
      <sheetName val="GMDAT Shipping Schedule - DATA"/>
      <sheetName val="Sheet1 (2)"/>
      <sheetName val="진행 DATA (2)"/>
      <sheetName val="1st"/>
      <sheetName val="Total by Model"/>
      <sheetName val="MH_??"/>
      <sheetName val="냉연"/>
      <sheetName val="시설투자"/>
      <sheetName val="효율계획(당월)"/>
      <sheetName val="T진도"/>
      <sheetName val="서울정비"/>
      <sheetName val="전체실적"/>
      <sheetName val="MH_생산"/>
      <sheetName val="7 (2)"/>
      <sheetName val="Dealer Incentive"/>
      <sheetName val="DND"/>
      <sheetName val="업체명"/>
      <sheetName val="제조부문배부"/>
      <sheetName val="Team 종합"/>
      <sheetName val="FUEL FILLER"/>
      <sheetName val="Total(AA01)"/>
      <sheetName val="Total(BC01)"/>
      <sheetName val="Total(BC02)"/>
      <sheetName val="Total"/>
      <sheetName val="국내담당(BB01)"/>
      <sheetName val="국내가격(BB01)"/>
      <sheetName val="국내AS(BB01)"/>
      <sheetName val="국내담당(BB02)"/>
      <sheetName val="국내가격(BB02)"/>
      <sheetName val="국내AS(BB02)"/>
      <sheetName val="국내담당(BB04)"/>
      <sheetName val="국내가격(BB04)"/>
      <sheetName val="국내AS(BB04)"/>
      <sheetName val="세부DATA"/>
      <sheetName val="법인세신고자료"/>
      <sheetName val="RENTAL_CAR"/>
      <sheetName val="PRICE_RANGE"/>
      <sheetName val="Reconciliation_summary"/>
      <sheetName val="9583_Rec"/>
      <sheetName val="TOTAL_LIST"/>
      <sheetName val="J150_승인진도관리_LIST"/>
      <sheetName val="요양자_현황"/>
      <sheetName val="0F_Safety"/>
    </sheetNames>
    <sheetDataSet>
      <sheetData sheetId="0" refreshError="1">
        <row r="5">
          <cell r="B5" t="str">
            <v>M-100</v>
          </cell>
          <cell r="C5" t="str">
            <v>MARBELLA</v>
          </cell>
          <cell r="D5" t="str">
            <v>ALTO</v>
          </cell>
          <cell r="E5" t="str">
            <v>CINQUECENTO</v>
          </cell>
          <cell r="F5" t="str">
            <v>TWINGO</v>
          </cell>
          <cell r="G5" t="str">
            <v>CUORE</v>
          </cell>
          <cell r="H5" t="str">
            <v>MINI</v>
          </cell>
          <cell r="I5" t="str">
            <v>ALTO</v>
          </cell>
          <cell r="J5" t="str">
            <v>CUORE</v>
          </cell>
          <cell r="K5" t="str">
            <v>MINI</v>
          </cell>
        </row>
        <row r="6">
          <cell r="B6" t="str">
            <v>0.8S</v>
          </cell>
          <cell r="C6" t="str">
            <v>0.9 SPI</v>
          </cell>
          <cell r="D6" t="str">
            <v>1.0 GL</v>
          </cell>
          <cell r="E6" t="str">
            <v>0.9 IE S</v>
          </cell>
          <cell r="F6" t="str">
            <v>1.2</v>
          </cell>
          <cell r="G6" t="str">
            <v>0.8 GL</v>
          </cell>
          <cell r="H6" t="str">
            <v>-</v>
          </cell>
          <cell r="I6" t="str">
            <v>1.0 GL</v>
          </cell>
          <cell r="J6" t="str">
            <v>0.8 GL</v>
          </cell>
          <cell r="K6" t="str">
            <v>COOPER</v>
          </cell>
        </row>
        <row r="7">
          <cell r="B7" t="str">
            <v>5</v>
          </cell>
          <cell r="C7" t="str">
            <v>3</v>
          </cell>
          <cell r="D7" t="str">
            <v>3</v>
          </cell>
          <cell r="E7" t="str">
            <v>3</v>
          </cell>
          <cell r="F7" t="str">
            <v>3</v>
          </cell>
          <cell r="G7" t="str">
            <v>3</v>
          </cell>
          <cell r="H7" t="str">
            <v>2</v>
          </cell>
          <cell r="I7" t="str">
            <v>5</v>
          </cell>
          <cell r="J7" t="str">
            <v>5</v>
          </cell>
          <cell r="K7" t="str">
            <v>2</v>
          </cell>
        </row>
        <row r="8">
          <cell r="B8">
            <v>123</v>
          </cell>
          <cell r="C8">
            <v>132659</v>
          </cell>
          <cell r="D8">
            <v>176793</v>
          </cell>
          <cell r="E8">
            <v>178021</v>
          </cell>
          <cell r="F8">
            <v>179421</v>
          </cell>
          <cell r="G8">
            <v>194474</v>
          </cell>
          <cell r="H8">
            <v>336060</v>
          </cell>
          <cell r="I8">
            <v>338173</v>
          </cell>
          <cell r="J8">
            <v>338471</v>
          </cell>
          <cell r="K8">
            <v>198639</v>
          </cell>
        </row>
        <row r="11">
          <cell r="C11">
            <v>3858.5068359375</v>
          </cell>
          <cell r="D11">
            <v>4310.81298828125</v>
          </cell>
          <cell r="E11">
            <v>4194.18408203125</v>
          </cell>
          <cell r="F11">
            <v>4197.78515625</v>
          </cell>
          <cell r="G11">
            <v>4246.65966796875</v>
          </cell>
          <cell r="H11">
            <v>4728.46337890625</v>
          </cell>
          <cell r="I11">
            <v>4479.3330078125</v>
          </cell>
          <cell r="J11">
            <v>4263.70068359375</v>
          </cell>
          <cell r="K11">
            <v>4728.46337890625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H_SPEC"/>
      <sheetName val="#REF"/>
      <sheetName val="Sheet5"/>
      <sheetName val="Sheet6 (3)"/>
      <sheetName val="Volumes"/>
      <sheetName val="Bodystyle"/>
      <sheetName val="Vin"/>
      <sheetName val="COVER"/>
      <sheetName val="계약내역서"/>
      <sheetName val="완성차 미수금"/>
      <sheetName val="Sheet"/>
      <sheetName val="all"/>
      <sheetName val="Body"/>
      <sheetName val="장적산출"/>
      <sheetName val="목표치"/>
      <sheetName val="TOTAL"/>
      <sheetName val="0C N&amp;V_PIT GAP"/>
      <sheetName val="Sheet2"/>
      <sheetName val="C105 오더"/>
      <sheetName val="Summary"/>
      <sheetName val="VTS Workshare"/>
      <sheetName val="전략"/>
      <sheetName val="Team 종합"/>
      <sheetName val="생산_P"/>
      <sheetName val="Risk Comments"/>
      <sheetName val="PROCEDURE LIST"/>
      <sheetName val="S1.1총괄"/>
      <sheetName val="Sheet1"/>
      <sheetName val="CA"/>
      <sheetName val="????"/>
      <sheetName val="팀별 합계"/>
      <sheetName val="Lookup Table"/>
      <sheetName val="V"/>
      <sheetName val="제조부문배부"/>
      <sheetName val="HCCE01"/>
      <sheetName val="Narrative"/>
      <sheetName val="직급별인건비"/>
      <sheetName val="효율계획(당월)"/>
      <sheetName val="전체실적"/>
      <sheetName val="191 GM-Suzuki"/>
      <sheetName val="54813M2001"/>
      <sheetName val="프레스"/>
      <sheetName val="Order"/>
      <sheetName val="완성차_미수금"/>
      <sheetName val="Sheet6_(3)"/>
      <sheetName val="Risk_Comments"/>
      <sheetName val="VTS_Workshare"/>
      <sheetName val="PROCEDURE_LIST"/>
      <sheetName val="S1_1총괄"/>
      <sheetName val="C105_오더"/>
      <sheetName val="Team_종합"/>
      <sheetName val="팀별_합계"/>
      <sheetName val="Lookup_Table"/>
      <sheetName val="0C_N&amp;V_PIT_GAP"/>
      <sheetName val="191_GM-Suzuki"/>
      <sheetName val="w facelift"/>
      <sheetName val="DATE"/>
      <sheetName val="Roll Out"/>
      <sheetName val="Budget Marca"/>
      <sheetName val="Share (Vol)"/>
      <sheetName val="Output"/>
      <sheetName val="____"/>
      <sheetName val="CRITERIA1"/>
      <sheetName val="result0927"/>
      <sheetName val="대우자동차용역비"/>
      <sheetName val="inputs"/>
      <sheetName val="Summ II"/>
      <sheetName val="Input"/>
      <sheetName val="AR_by_EGM"/>
      <sheetName val="Lid_Summary"/>
      <sheetName val="계산program"/>
      <sheetName val="진행 DATA (2)"/>
      <sheetName val="Salary 03"/>
      <sheetName val="Sheet6_(3)1"/>
      <sheetName val="완성차_미수금1"/>
      <sheetName val="팀별_합계1"/>
      <sheetName val="Lookup_Table1"/>
      <sheetName val="C105_오더1"/>
      <sheetName val="0C_N&amp;V_PIT_GAP1"/>
      <sheetName val="VTS_Workshare1"/>
      <sheetName val="Risk_Comments1"/>
      <sheetName val="PROCEDURE_LIST1"/>
      <sheetName val="S1_1총괄1"/>
      <sheetName val="Team_종합1"/>
      <sheetName val="191_GM-Suzuki1"/>
      <sheetName val="Cash Flow"/>
      <sheetName val="Source"/>
      <sheetName val="w_facelift"/>
      <sheetName val="Roll_Out"/>
      <sheetName val="Budget_Marca"/>
      <sheetName val="Share_(Vol)"/>
      <sheetName val="Summ_II"/>
      <sheetName val="(ROUTING)"/>
      <sheetName val="CLM-MP"/>
      <sheetName val="Bid_Sheet"/>
      <sheetName val="List"/>
      <sheetName val="해외생산"/>
      <sheetName val="LL"/>
      <sheetName val="WELDING"/>
      <sheetName val="TABLE DB"/>
      <sheetName val="쌍용 data base"/>
      <sheetName val="MY PF RPO"/>
      <sheetName val="BudgetPrior"/>
      <sheetName val="InputCurrent"/>
      <sheetName val="2006 Original SMT-Unit Targets"/>
      <sheetName val="MAFA"/>
      <sheetName val="CFLOW"/>
      <sheetName val="조예대비"/>
      <sheetName val="실적입력"/>
      <sheetName val="기숙사"/>
      <sheetName val="전력량"/>
      <sheetName val="공장실적"/>
      <sheetName val="단가"/>
      <sheetName val="가스량"/>
      <sheetName val="공업용수량"/>
      <sheetName val="금액배분"/>
      <sheetName val="직훈"/>
      <sheetName val="생산"/>
      <sheetName val="생활용수량"/>
      <sheetName val="종합"/>
      <sheetName val="Initial_Flex_Rates"/>
      <sheetName val="Overview GBP"/>
      <sheetName val="BK"/>
      <sheetName val="CC"/>
      <sheetName val="MU"/>
      <sheetName val="ST"/>
      <sheetName val="Sheet6_(3)2"/>
      <sheetName val="완성차_미수금2"/>
      <sheetName val="VTS_Workshare2"/>
      <sheetName val="C105_오더2"/>
      <sheetName val="Team_종합2"/>
      <sheetName val="0C_N&amp;V_PIT_GAP2"/>
      <sheetName val="팀별_합계2"/>
      <sheetName val="Lookup_Table2"/>
      <sheetName val="Risk_Comments2"/>
      <sheetName val="PROCEDURE_LIST2"/>
      <sheetName val="S1_1총괄2"/>
      <sheetName val="191_GM-Suzuki2"/>
      <sheetName val="TABLE_DB"/>
      <sheetName val="쌍용_data_base"/>
      <sheetName val="MY_PF_RPO"/>
      <sheetName val="Summary Sheets"/>
      <sheetName val="ref data"/>
      <sheetName val="MH_SPEC.xls"/>
      <sheetName val="Sheet3"/>
      <sheetName val="차체"/>
    </sheetNames>
    <definedNames>
      <definedName name="Butt_press" refersTo="#ССЫЛКА!"/>
      <definedName name="clear" refersTo="#ССЫЛКА!"/>
      <definedName name="Goto_manual" refersTo="#ССЫЛКА!"/>
      <definedName name="ID" refersTo="#ССЫЛКА!"/>
      <definedName name="move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eCO SPL"/>
      <sheetName val="Net Revenue"/>
      <sheetName val="4.Vendor price"/>
      <sheetName val="SPL(Au컄)"/>
      <sheetName val="Claim이력_수출내자"/>
      <sheetName val="검토사항"/>
      <sheetName val="AeCO_SPL"/>
      <sheetName val="Net_Revenue"/>
      <sheetName val="4_Vendor_price"/>
      <sheetName val="План пр-ва"/>
      <sheetName val="완성차 미수금"/>
      <sheetName val="Bid_Sheet"/>
      <sheetName val="분석mast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 xml:space="preserve">E/G &amp; T/M ??? 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 xml:space="preserve">E/G &amp; T/M ??? 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 xml:space="preserve">E/G &amp; T/M ??? 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 xml:space="preserve">E/G &amp; T/M ??? 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 xml:space="preserve">E/G &amp; T/M ??? 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 xml:space="preserve">E/G &amp; T/M ??? 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 xml:space="preserve">E/G &amp; T/M ??? 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 xml:space="preserve">E/G &amp; T/M ??? 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 xml:space="preserve">E/G &amp; T/M ??? 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B51" t="str">
            <v>N</v>
          </cell>
          <cell r="C51" t="str">
            <v>X</v>
          </cell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 xml:space="preserve">E/G &amp; T/M ??? 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 xml:space="preserve">E/G &amp; T/M ??? 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 xml:space="preserve">E/G &amp; T/M ??? 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 xml:space="preserve">E/G &amp; T/M ??? 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 xml:space="preserve">E/G &amp; T/M ??? 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 xml:space="preserve">E/G &amp; T/M ??? 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 xml:space="preserve">E/G &amp; T/M ??? 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 xml:space="preserve">E/G &amp; T/M ??? 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 xml:space="preserve">E/G &amp; T/M ??? 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 xml:space="preserve">E/G &amp; T/M ??? 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 xml:space="preserve">E/G &amp; T/M ??? 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 xml:space="preserve">E/G &amp; T/M ??? 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 xml:space="preserve">E/G &amp; T/M ??? 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 xml:space="preserve">E/G &amp; T/M ??? 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 xml:space="preserve">E/G &amp; T/M ??? 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 xml:space="preserve">E/G &amp; T/M ??? 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 xml:space="preserve">E/G &amp; T/M ??? 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 xml:space="preserve">E/G &amp; T/M ??? 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 xml:space="preserve">E/G &amp; T/M ??? 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 xml:space="preserve">E/G &amp; T/M ??? 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 xml:space="preserve">E/G &amp; T/M ??? 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 xml:space="preserve">E/G &amp; T/M ??? 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 xml:space="preserve">E/G &amp; T/M ??? 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 xml:space="preserve">E/G &amp; T/M ??? 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 xml:space="preserve">E/G &amp; T/M ??? 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 xml:space="preserve">E/G &amp; T/M ??? 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 xml:space="preserve">E/G &amp; T/M ??? 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 xml:space="preserve">E/G &amp; T/M ??? 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 xml:space="preserve">E/G &amp; T/M ??? 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 xml:space="preserve">E/G &amp; T/M ??? 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 xml:space="preserve">E/G &amp; T/M ??? 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 xml:space="preserve">E/G &amp; T/M ??? 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 xml:space="preserve">E/G &amp; T/M ??? 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 xml:space="preserve">E/G &amp; T/M ??? 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>1</v>
          </cell>
          <cell r="U511">
            <v>0</v>
          </cell>
          <cell r="V511" t="str">
            <v>1</v>
          </cell>
          <cell r="W511">
            <v>0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?㈅o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 xml:space="preserve">E/G &amp; T/M ??? 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 xml:space="preserve">E/G &amp; T/M ??? 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 xml:space="preserve">E/G &amp; T/M ??? 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 t="str">
            <v xml:space="preserve"> 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 t="str">
            <v xml:space="preserve"> 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L2288">
            <v>3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 xml:space="preserve">E/G &amp; T/M ??? 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 xml:space="preserve">E/G &amp; T/M ??? 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 xml:space="preserve">E/G &amp; T/M ??? 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 xml:space="preserve">E/G &amp; T/M ??? 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 xml:space="preserve">E/G &amp; T/M ??? 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 xml:space="preserve">E/G &amp; T/M ??? 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eCO SPL"/>
      <sheetName val="Net Revenue"/>
      <sheetName val="제조부문배부"/>
      <sheetName val="Financial Statements"/>
      <sheetName val="전략"/>
      <sheetName val="세부"/>
      <sheetName val="법인+비법인"/>
      <sheetName val="LANOS"/>
      <sheetName val="LEGANZA"/>
      <sheetName val="NUBIRA"/>
      <sheetName val="CIELO발주"/>
      <sheetName val="Summary Value Analysis"/>
      <sheetName val="계산DATA입력"/>
      <sheetName val="계산정보"/>
      <sheetName val="Claim이력_수출내자"/>
      <sheetName val="AeCO_SPL"/>
      <sheetName val="Net_Revenue"/>
      <sheetName val="Financial_Statements"/>
      <sheetName val="Summary_Value_Analysis"/>
      <sheetName val="4.Vendor price"/>
      <sheetName val="SPL(Au°i)"/>
      <sheetName val="Tool Room "/>
      <sheetName val="완성차 미수금"/>
      <sheetName val="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>E/G &amp; T/M ???®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>E/G &amp; T/M ???®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>E/G &amp; T/M ???®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>E/G &amp; T/M ???®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>E/G &amp; T/M ???®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>E/G &amp; T/M ???®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>E/G &amp; T/M ???®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>E/G &amp; T/M ???®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>E/G &amp; T/M ???®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>E/G &amp; T/M ???®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>E/G &amp; T/M ???®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>E/G &amp; T/M ???®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>E/G &amp; T/M ???®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>E/G &amp; T/M ???®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>E/G &amp; T/M ???®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>E/G &amp; T/M ???®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>E/G &amp; T/M ???®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>E/G &amp; T/M ???®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>E/G &amp; T/M ???®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>E/G &amp; T/M ???®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>E/G &amp; T/M ???®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>E/G &amp; T/M ???®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>E/G &amp; T/M ???®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>E/G &amp; T/M ???®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>E/G &amp; T/M ???®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>E/G &amp; T/M ???®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>E/G &amp; T/M ???®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>E/G &amp; T/M ???®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>E/G &amp; T/M ???®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>E/G &amp; T/M ???®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>E/G &amp; T/M ???®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>E/G &amp; T/M ???®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>E/G &amp; T/M ???®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>E/G &amp; T/M ???®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>E/G &amp; T/M ???®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>E/G &amp; T/M ???®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>E/G &amp; T/M ???®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>E/G &amp; T/M ???®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>E/G &amp; T/M ???®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>E/G &amp; T/M ???®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>E/G &amp; T/M ???®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>E/G &amp; T/M ???®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>E/G &amp; T/M ???®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T511" t="str">
            <v>1</v>
          </cell>
          <cell r="V511" t="str">
            <v>1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?©¶o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>E/G &amp; T/M ???®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>E/G &amp; T/M ???®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>E/G &amp; T/M ???®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 t="str">
            <v xml:space="preserve"> 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 t="str">
            <v xml:space="preserve"> 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>E/G &amp; T/M ???®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>E/G &amp; T/M ???®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>E/G &amp; T/M ???®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>E/G &amp; T/M ???®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>E/G &amp; T/M ???®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>E/G &amp; T/M ???®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가공투자전제"/>
      <sheetName val="가공비교"/>
      <sheetName val="가공투자비"/>
      <sheetName val="조립전제및 투자비"/>
      <sheetName val="MHver0p8"/>
      <sheetName val="Data입력"/>
      <sheetName val="종합표"/>
      <sheetName val="MH_생산"/>
      <sheetName val="직급별인건비"/>
      <sheetName val="Gene Chart"/>
      <sheetName val="1.변경범위"/>
      <sheetName val="부품LIST"/>
      <sheetName val="장비이력목록추출"/>
      <sheetName val="안내"/>
      <sheetName val="전체개별장비지수열람"/>
      <sheetName val="일자부하시간추출"/>
      <sheetName val="스페어추출"/>
      <sheetName val="계약내역서"/>
      <sheetName val="0F Safety"/>
      <sheetName val="주소(한문)"/>
      <sheetName val="차체"/>
      <sheetName val="Proposal"/>
      <sheetName val="목표치"/>
      <sheetName val="626TD(COLOR)"/>
      <sheetName val="CFLOW"/>
      <sheetName val="Sheet1"/>
      <sheetName val="Car Input"/>
      <sheetName val="Passenger"/>
      <sheetName val="Pole"/>
      <sheetName val="Side"/>
      <sheetName val="군산공장추가구매"/>
      <sheetName val="Macro1"/>
      <sheetName val="Salary 03"/>
      <sheetName val="0E Energy"/>
      <sheetName val="LL"/>
      <sheetName val="0C N&amp;V_PIT GAP"/>
      <sheetName val="년도별"/>
      <sheetName val="GM Master"/>
      <sheetName val="견적 집계"/>
      <sheetName val="Overview GBP"/>
      <sheetName val="GENTRA"/>
      <sheetName val="LACETTI"/>
      <sheetName val="TOSCA"/>
      <sheetName val="ORIGIN"/>
      <sheetName val="TOTAL"/>
      <sheetName val="R&amp;R010312"/>
      <sheetName val="TCA"/>
      <sheetName val="PILOT품"/>
      <sheetName val="M96현황-동아"/>
      <sheetName val="#REF"/>
      <sheetName val="계산program"/>
      <sheetName val="해외생산"/>
      <sheetName val="Z41,Z42 이외total"/>
      <sheetName val="DWMC"/>
      <sheetName val="FX Codes"/>
      <sheetName val="Year"/>
      <sheetName val="Sch1-5"/>
      <sheetName val="result0927"/>
      <sheetName val="대우자동차용역비"/>
      <sheetName val="엔진조립"/>
      <sheetName val="MA"/>
      <sheetName val="평가자13"/>
      <sheetName val="??(??)"/>
      <sheetName val="??"/>
      <sheetName val="????"/>
      <sheetName val="Data"/>
      <sheetName val="장적산출"/>
      <sheetName val="PAKAGE4362"/>
      <sheetName val="Level 1-3 Change Overview"/>
      <sheetName val="LEGAN"/>
      <sheetName val="CASE ASM"/>
      <sheetName val="효율계획(당월)"/>
      <sheetName val="전체실적"/>
      <sheetName val="BID"/>
      <sheetName val="GXS00-원본"/>
      <sheetName val="Main"/>
      <sheetName val="조립전제및_투자비"/>
      <sheetName val="Gene_Chart"/>
      <sheetName val="0F_Safety"/>
      <sheetName val="1_변경범위"/>
      <sheetName val="Car_Input"/>
      <sheetName val="Salary_03"/>
      <sheetName val="견적_집계"/>
      <sheetName val="0C_N&amp;V_PIT_GAP"/>
      <sheetName val="0E_Energy"/>
      <sheetName val="Overview_GBP"/>
      <sheetName val="GM_Master"/>
      <sheetName val="Z41,Z42_이외total"/>
      <sheetName val="FX_Codes"/>
      <sheetName val="Level_1-3_Change_Overview"/>
      <sheetName val="세계수요종합OK"/>
      <sheetName val="Cost Template"/>
      <sheetName val="T진도"/>
      <sheetName val="DEVALUATION"/>
      <sheetName val="조립전제및_투자비1"/>
      <sheetName val="Gene_Chart1"/>
      <sheetName val="0F_Safety1"/>
      <sheetName val="1_변경범위1"/>
      <sheetName val="Car_Input1"/>
      <sheetName val="Salary_031"/>
      <sheetName val="0C_N&amp;V_PIT_GAP1"/>
      <sheetName val="견적_집계1"/>
      <sheetName val="GM_Master1"/>
      <sheetName val="0E_Energy1"/>
      <sheetName val="Overview_GBP1"/>
      <sheetName val="Z41,Z42_이외total1"/>
      <sheetName val="FX_Codes1"/>
      <sheetName val="Start"/>
      <sheetName val="GuV"/>
      <sheetName val="Salaries"/>
      <sheetName val="BS"/>
      <sheetName val="99정부과제종합"/>
      <sheetName val="TOP Sheet (2)"/>
      <sheetName val="초기화면"/>
      <sheetName val="입찰안"/>
      <sheetName val="Assumption"/>
      <sheetName val="조립전제및_투자비2"/>
      <sheetName val="Gene_Chart2"/>
      <sheetName val="1_변경범위2"/>
      <sheetName val="0F_Safety2"/>
      <sheetName val="Car_Input2"/>
      <sheetName val="Salary_032"/>
      <sheetName val="0C_N&amp;V_PIT_GAP2"/>
      <sheetName val="GM_Master2"/>
      <sheetName val="0E_Energy2"/>
      <sheetName val="견적_집계2"/>
      <sheetName val="Overview_GBP2"/>
      <sheetName val="Z41,Z42_이외total2"/>
      <sheetName val="FX_Codes2"/>
      <sheetName val="Level_1-3_Change_Overview1"/>
      <sheetName val="CASE_ASM"/>
      <sheetName val="Cost_Template"/>
      <sheetName val="TOP_Sheet_(2)"/>
      <sheetName val="Show Car Costs"/>
      <sheetName val="Total Machine Cost"/>
      <sheetName val="CAUDIT"/>
      <sheetName val="Расчеты"/>
      <sheetName val="Inside"/>
      <sheetName val="Данные"/>
      <sheetName val="Team 종합"/>
      <sheetName val="Inputs"/>
      <sheetName val="BRAKE"/>
      <sheetName val="VXX"/>
      <sheetName val="NI 98"/>
      <sheetName val="Custom"/>
      <sheetName val="4.Design&amp;PreProdBuild"/>
      <sheetName val="10.PPAP&amp;Pilot"/>
      <sheetName val="1.Program Overview"/>
      <sheetName val="Plant Data"/>
      <sheetName val="가격인하"/>
      <sheetName val="A-100전제"/>
      <sheetName val="AR_by_EGM"/>
      <sheetName val="GG S&amp;O List"/>
      <sheetName val="4_Design&amp;PreProdBuild"/>
      <sheetName val="10_PPAP&amp;Pilot"/>
      <sheetName val="1_Program_Overview"/>
      <sheetName val="Plant_Data"/>
      <sheetName val="NI_98"/>
      <sheetName val="LY7 vs 3800SC PMT Coding"/>
      <sheetName val="3800SC Costbook"/>
      <sheetName val="3월"/>
      <sheetName val="일위대가"/>
      <sheetName val="공사비집계"/>
      <sheetName val="RDLEVLST"/>
      <sheetName val="MHver0p8.xls"/>
      <sheetName val="데이타"/>
      <sheetName val="__(__)"/>
      <sheetName val="__"/>
      <sheetName val="____"/>
    </sheetNames>
    <definedNames>
      <definedName name="gethering" refersTo="#ССЫЛКА!"/>
      <definedName name="goto_managemant" refersTo="#ССЫЛКА!"/>
    </defined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opLeftCell="A8" zoomScaleNormal="100" workbookViewId="0">
      <selection activeCell="H12" sqref="H12"/>
    </sheetView>
  </sheetViews>
  <sheetFormatPr defaultRowHeight="12.75"/>
  <cols>
    <col min="1" max="1" width="4.28515625" customWidth="1"/>
    <col min="2" max="2" width="32.7109375" customWidth="1"/>
    <col min="3" max="3" width="8.28515625" customWidth="1"/>
    <col min="4" max="5" width="14" bestFit="1" customWidth="1"/>
    <col min="6" max="6" width="6.5703125" customWidth="1"/>
    <col min="7" max="7" width="14.140625" customWidth="1"/>
    <col min="8" max="8" width="8.28515625" customWidth="1"/>
  </cols>
  <sheetData>
    <row r="1" spans="1:8" ht="50.45" customHeight="1">
      <c r="A1" s="198" t="s">
        <v>14</v>
      </c>
      <c r="B1" s="198"/>
      <c r="C1" s="198"/>
      <c r="D1" s="198"/>
      <c r="E1" s="198"/>
      <c r="F1" s="198"/>
      <c r="G1" s="198"/>
      <c r="H1" s="198"/>
    </row>
    <row r="2" spans="1:8" ht="37.9" customHeight="1">
      <c r="A2" s="199" t="s">
        <v>15</v>
      </c>
      <c r="B2" s="199"/>
      <c r="C2" s="199"/>
      <c r="D2" s="199"/>
      <c r="E2" s="199"/>
      <c r="F2" s="199"/>
      <c r="G2" s="199"/>
      <c r="H2" s="199"/>
    </row>
    <row r="3" spans="1:8" ht="28.5" customHeight="1">
      <c r="A3" s="199" t="s">
        <v>182</v>
      </c>
      <c r="B3" s="199"/>
      <c r="C3" s="199"/>
      <c r="D3" s="199"/>
      <c r="E3" s="199"/>
      <c r="F3" s="199"/>
      <c r="G3" s="199"/>
      <c r="H3" s="199"/>
    </row>
    <row r="4" spans="1:8" ht="16.5" customHeight="1">
      <c r="A4" s="102"/>
      <c r="B4" s="207" t="s">
        <v>16</v>
      </c>
      <c r="C4" s="200" t="s">
        <v>17</v>
      </c>
      <c r="D4" s="202">
        <v>2020</v>
      </c>
      <c r="E4" s="203"/>
      <c r="F4" s="204"/>
      <c r="G4" s="205" t="s">
        <v>183</v>
      </c>
      <c r="H4" s="200" t="s">
        <v>20</v>
      </c>
    </row>
    <row r="5" spans="1:8" ht="27" customHeight="1">
      <c r="A5" s="103" t="s">
        <v>0</v>
      </c>
      <c r="B5" s="208"/>
      <c r="C5" s="201"/>
      <c r="D5" s="105" t="s">
        <v>18</v>
      </c>
      <c r="E5" s="105" t="s">
        <v>19</v>
      </c>
      <c r="F5" s="106" t="s">
        <v>1</v>
      </c>
      <c r="G5" s="206"/>
      <c r="H5" s="201"/>
    </row>
    <row r="6" spans="1:8" ht="38.25" customHeight="1">
      <c r="A6" s="107">
        <v>1</v>
      </c>
      <c r="B6" s="190" t="s">
        <v>21</v>
      </c>
      <c r="C6" s="107" t="s">
        <v>22</v>
      </c>
      <c r="D6" s="108">
        <v>272760171.17790723</v>
      </c>
      <c r="E6" s="108">
        <v>298932210</v>
      </c>
      <c r="F6" s="109">
        <f>E6/D6*100</f>
        <v>109.59525678146834</v>
      </c>
      <c r="G6" s="108">
        <v>274488037</v>
      </c>
      <c r="H6" s="110">
        <f>E6/G6*100</f>
        <v>108.90536916186259</v>
      </c>
    </row>
    <row r="7" spans="1:8" hidden="1">
      <c r="A7" s="103"/>
      <c r="B7" s="191"/>
      <c r="C7" s="104" t="s">
        <v>23</v>
      </c>
      <c r="D7" s="113"/>
      <c r="E7" s="113"/>
      <c r="F7" s="112"/>
      <c r="G7" s="113"/>
      <c r="H7" s="112"/>
    </row>
    <row r="8" spans="1:8" ht="21.75" customHeight="1">
      <c r="A8" s="111">
        <v>2</v>
      </c>
      <c r="B8" s="192" t="s">
        <v>24</v>
      </c>
      <c r="C8" s="102"/>
      <c r="D8" s="194">
        <v>234942160.17790702</v>
      </c>
      <c r="E8" s="194">
        <v>255722131</v>
      </c>
      <c r="F8" s="196">
        <f>E8/D8*100</f>
        <v>108.8447176983295</v>
      </c>
      <c r="G8" s="194">
        <v>248783515</v>
      </c>
      <c r="H8" s="209">
        <f>E8/G8*100</f>
        <v>102.78901759226289</v>
      </c>
    </row>
    <row r="9" spans="1:8" ht="15" customHeight="1">
      <c r="A9" s="103"/>
      <c r="B9" s="193"/>
      <c r="C9" s="103" t="s">
        <v>2</v>
      </c>
      <c r="D9" s="195"/>
      <c r="E9" s="195"/>
      <c r="F9" s="197"/>
      <c r="G9" s="195"/>
      <c r="H9" s="210"/>
    </row>
    <row r="10" spans="1:8" ht="21.75" customHeight="1">
      <c r="A10" s="111">
        <v>3</v>
      </c>
      <c r="B10" s="157" t="s">
        <v>25</v>
      </c>
      <c r="C10" s="105" t="s">
        <v>27</v>
      </c>
      <c r="D10" s="114"/>
      <c r="E10" s="115">
        <v>2254</v>
      </c>
      <c r="F10" s="114"/>
      <c r="G10" s="115">
        <v>2244</v>
      </c>
      <c r="H10" s="110">
        <f>E10/G10*100</f>
        <v>100.44563279857397</v>
      </c>
    </row>
    <row r="11" spans="1:8" ht="15">
      <c r="A11" s="103"/>
      <c r="B11" s="158" t="s">
        <v>26</v>
      </c>
      <c r="C11" s="103" t="s">
        <v>2</v>
      </c>
      <c r="D11" s="114"/>
      <c r="E11" s="115">
        <v>2107</v>
      </c>
      <c r="F11" s="114"/>
      <c r="G11" s="115">
        <v>2100</v>
      </c>
      <c r="H11" s="110">
        <f>E11/G11*100</f>
        <v>100.33333333333334</v>
      </c>
    </row>
    <row r="12" spans="1:8" ht="25.15" customHeight="1">
      <c r="A12" s="105">
        <v>4</v>
      </c>
      <c r="B12" s="116" t="s">
        <v>28</v>
      </c>
      <c r="C12" s="159" t="s">
        <v>29</v>
      </c>
      <c r="D12" s="114"/>
      <c r="E12" s="141">
        <v>121367.9</v>
      </c>
      <c r="F12" s="114"/>
      <c r="G12" s="141">
        <v>118468.3</v>
      </c>
      <c r="H12" s="117">
        <v>102.4</v>
      </c>
    </row>
    <row r="13" spans="1:8" ht="29.25" customHeight="1">
      <c r="A13" s="111">
        <v>5</v>
      </c>
      <c r="B13" s="157" t="s">
        <v>33</v>
      </c>
      <c r="C13" s="212" t="s">
        <v>29</v>
      </c>
      <c r="D13" s="118"/>
      <c r="E13" s="118"/>
      <c r="F13" s="119"/>
      <c r="G13" s="118"/>
      <c r="H13" s="118"/>
    </row>
    <row r="14" spans="1:8" ht="19.149999999999999" customHeight="1">
      <c r="A14" s="112"/>
      <c r="B14" s="160" t="s">
        <v>30</v>
      </c>
      <c r="C14" s="213"/>
      <c r="D14" s="108">
        <v>44067.543200000015</v>
      </c>
      <c r="E14" s="108">
        <v>67000</v>
      </c>
      <c r="F14" s="109">
        <f>E14/D14*100</f>
        <v>152.03933583481455</v>
      </c>
      <c r="G14" s="108">
        <v>48991</v>
      </c>
      <c r="H14" s="110">
        <f t="shared" ref="H14:H16" si="0">E14/G14*100</f>
        <v>136.75981302688248</v>
      </c>
    </row>
    <row r="15" spans="1:8" ht="20.25" customHeight="1">
      <c r="A15" s="120"/>
      <c r="B15" s="161" t="s">
        <v>31</v>
      </c>
      <c r="C15" s="121" t="s">
        <v>2</v>
      </c>
      <c r="D15" s="108">
        <v>83784.614400000006</v>
      </c>
      <c r="E15" s="108">
        <v>74598</v>
      </c>
      <c r="F15" s="109">
        <f>E15/D15*100</f>
        <v>89.035439900526654</v>
      </c>
      <c r="G15" s="108">
        <v>91403</v>
      </c>
      <c r="H15" s="110">
        <f t="shared" si="0"/>
        <v>81.614389024430267</v>
      </c>
    </row>
    <row r="16" spans="1:8" ht="24.75" customHeight="1">
      <c r="A16" s="122"/>
      <c r="B16" s="160" t="s">
        <v>32</v>
      </c>
      <c r="C16" s="176" t="s">
        <v>39</v>
      </c>
      <c r="D16" s="108">
        <v>6248</v>
      </c>
      <c r="E16" s="108">
        <v>6756</v>
      </c>
      <c r="F16" s="109">
        <f>E16/D16*100</f>
        <v>108.13060179257363</v>
      </c>
      <c r="G16" s="108">
        <v>6555.9</v>
      </c>
      <c r="H16" s="110">
        <f t="shared" si="0"/>
        <v>103.05221251086807</v>
      </c>
    </row>
    <row r="17" spans="1:8" ht="26.25" customHeight="1">
      <c r="A17" s="123">
        <v>6</v>
      </c>
      <c r="B17" s="124" t="s">
        <v>34</v>
      </c>
      <c r="C17" s="163" t="s">
        <v>29</v>
      </c>
      <c r="D17" s="125">
        <v>24000000</v>
      </c>
      <c r="E17" s="125">
        <v>64756721</v>
      </c>
      <c r="F17" s="126">
        <f>E17/D17*100</f>
        <v>269.8196708333333</v>
      </c>
      <c r="G17" s="125">
        <v>10684268</v>
      </c>
      <c r="H17" s="126" t="s">
        <v>195</v>
      </c>
    </row>
    <row r="18" spans="1:8" ht="26.25" customHeight="1">
      <c r="A18" s="104">
        <v>7</v>
      </c>
      <c r="B18" s="160" t="s">
        <v>35</v>
      </c>
      <c r="C18" s="159" t="s">
        <v>29</v>
      </c>
      <c r="D18" s="127">
        <v>33789139.181000002</v>
      </c>
      <c r="E18" s="127">
        <v>46783357</v>
      </c>
      <c r="F18" s="109">
        <f>E18/D18*100</f>
        <v>138.45678858343567</v>
      </c>
      <c r="G18" s="127">
        <v>20233490</v>
      </c>
      <c r="H18" s="126">
        <f t="shared" ref="H18:H21" si="1">E18/G18*100</f>
        <v>231.21743703137719</v>
      </c>
    </row>
    <row r="19" spans="1:8" ht="26.25" customHeight="1">
      <c r="A19" s="105">
        <v>8</v>
      </c>
      <c r="B19" s="162" t="s">
        <v>36</v>
      </c>
      <c r="C19" s="105" t="s">
        <v>3</v>
      </c>
      <c r="D19" s="128"/>
      <c r="E19" s="129">
        <v>13.4</v>
      </c>
      <c r="F19" s="130"/>
      <c r="G19" s="129">
        <v>3.9</v>
      </c>
      <c r="H19" s="110">
        <f t="shared" si="1"/>
        <v>343.58974358974359</v>
      </c>
    </row>
    <row r="20" spans="1:8" ht="24.75" customHeight="1">
      <c r="A20" s="104">
        <v>9</v>
      </c>
      <c r="B20" s="160" t="s">
        <v>37</v>
      </c>
      <c r="C20" s="159" t="s">
        <v>29</v>
      </c>
      <c r="D20" s="131"/>
      <c r="E20" s="132">
        <v>62552436</v>
      </c>
      <c r="F20" s="133"/>
      <c r="G20" s="134">
        <v>58657776</v>
      </c>
      <c r="H20" s="117">
        <f t="shared" si="1"/>
        <v>106.63963120592912</v>
      </c>
    </row>
    <row r="21" spans="1:8" ht="28.15" customHeight="1">
      <c r="A21" s="105">
        <v>10</v>
      </c>
      <c r="B21" s="124" t="s">
        <v>38</v>
      </c>
      <c r="C21" s="159" t="s">
        <v>29</v>
      </c>
      <c r="D21" s="135"/>
      <c r="E21" s="136">
        <f>E20/E10/12</f>
        <v>2312.6455190771962</v>
      </c>
      <c r="F21" s="136"/>
      <c r="G21" s="136">
        <f>G20/G10/12</f>
        <v>2178.3190730837791</v>
      </c>
      <c r="H21" s="110">
        <f t="shared" si="1"/>
        <v>106.16651837892854</v>
      </c>
    </row>
    <row r="22" spans="1:8" ht="21.75" customHeight="1">
      <c r="A22" s="137"/>
      <c r="B22" s="137"/>
      <c r="C22" s="137"/>
      <c r="D22" s="137"/>
      <c r="E22" s="137"/>
      <c r="F22" s="137"/>
      <c r="G22" s="137"/>
      <c r="H22" s="137"/>
    </row>
    <row r="23" spans="1:8" ht="27.75" customHeight="1">
      <c r="A23" s="211" t="s">
        <v>40</v>
      </c>
      <c r="B23" s="211"/>
      <c r="C23" s="211"/>
      <c r="D23" s="211"/>
      <c r="E23" s="164"/>
      <c r="F23" s="164"/>
      <c r="G23" s="164" t="s">
        <v>43</v>
      </c>
    </row>
    <row r="24" spans="1:8" ht="25.5" customHeight="1">
      <c r="A24" s="211" t="s">
        <v>41</v>
      </c>
      <c r="B24" s="211"/>
      <c r="C24" s="211"/>
      <c r="D24" s="211"/>
      <c r="E24" s="164"/>
      <c r="F24" s="164"/>
      <c r="G24" s="164" t="s">
        <v>42</v>
      </c>
    </row>
  </sheetData>
  <mergeCells count="18">
    <mergeCell ref="G8:G9"/>
    <mergeCell ref="H8:H9"/>
    <mergeCell ref="A23:D23"/>
    <mergeCell ref="A24:D24"/>
    <mergeCell ref="C13:C14"/>
    <mergeCell ref="A1:H1"/>
    <mergeCell ref="A2:H2"/>
    <mergeCell ref="A3:H3"/>
    <mergeCell ref="C4:C5"/>
    <mergeCell ref="D4:F4"/>
    <mergeCell ref="G4:G5"/>
    <mergeCell ref="H4:H5"/>
    <mergeCell ref="B4:B5"/>
    <mergeCell ref="B6:B7"/>
    <mergeCell ref="B8:B9"/>
    <mergeCell ref="D8:D9"/>
    <mergeCell ref="E8:E9"/>
    <mergeCell ref="F8:F9"/>
  </mergeCells>
  <pageMargins left="0.68" right="0.24" top="1" bottom="0.48" header="1.26" footer="0.5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S31"/>
  <sheetViews>
    <sheetView topLeftCell="A25" zoomScaleNormal="100" workbookViewId="0">
      <selection activeCell="K33" sqref="K33"/>
    </sheetView>
  </sheetViews>
  <sheetFormatPr defaultRowHeight="12.75"/>
  <cols>
    <col min="6" max="6" width="6.7109375" customWidth="1"/>
    <col min="8" max="8" width="18.5703125" bestFit="1" customWidth="1"/>
    <col min="9" max="9" width="10.42578125" customWidth="1"/>
  </cols>
  <sheetData>
    <row r="2" spans="1:9" ht="39" customHeight="1">
      <c r="A2" s="215" t="s">
        <v>196</v>
      </c>
      <c r="B2" s="216"/>
      <c r="C2" s="216"/>
      <c r="D2" s="216"/>
      <c r="E2" s="216"/>
      <c r="F2" s="216"/>
      <c r="G2" s="216"/>
      <c r="H2" s="216"/>
      <c r="I2" s="216"/>
    </row>
    <row r="3" spans="1:9" ht="21.75" customHeight="1">
      <c r="A3" s="217"/>
      <c r="B3" s="217"/>
      <c r="C3" s="217"/>
      <c r="D3" s="217"/>
      <c r="E3" s="217"/>
      <c r="F3" s="217"/>
      <c r="G3" s="217"/>
      <c r="H3" s="217"/>
      <c r="I3" s="217"/>
    </row>
    <row r="4" spans="1:9" ht="25.5" customHeight="1">
      <c r="A4" s="218" t="s">
        <v>44</v>
      </c>
      <c r="B4" s="219"/>
      <c r="C4" s="219"/>
      <c r="D4" s="219"/>
      <c r="E4" s="219"/>
      <c r="F4" s="219"/>
      <c r="G4" s="219"/>
      <c r="H4" s="219"/>
      <c r="I4" s="219"/>
    </row>
    <row r="5" spans="1:9" ht="19.5" customHeight="1">
      <c r="B5" s="152"/>
      <c r="C5" s="152"/>
      <c r="D5" s="152"/>
      <c r="E5" s="90"/>
      <c r="F5" s="90"/>
      <c r="G5" s="90"/>
      <c r="H5" s="90"/>
      <c r="I5" s="90"/>
    </row>
    <row r="6" spans="1:9" ht="21" customHeight="1">
      <c r="A6" s="152" t="s">
        <v>45</v>
      </c>
      <c r="B6" s="90"/>
      <c r="C6" s="90"/>
      <c r="D6" s="90"/>
      <c r="E6" s="90"/>
      <c r="F6" s="90"/>
      <c r="G6" s="91" t="s">
        <v>4</v>
      </c>
      <c r="H6" s="92" t="s">
        <v>197</v>
      </c>
      <c r="I6" s="90"/>
    </row>
    <row r="7" spans="1:9" ht="21" customHeight="1">
      <c r="A7" s="152" t="s">
        <v>46</v>
      </c>
      <c r="B7" s="90"/>
      <c r="C7" s="90"/>
      <c r="D7" s="90"/>
      <c r="E7" s="90"/>
      <c r="F7" s="90"/>
      <c r="G7" s="91" t="s">
        <v>4</v>
      </c>
      <c r="H7" s="93">
        <v>1.089</v>
      </c>
      <c r="I7" s="90"/>
    </row>
    <row r="8" spans="1:9" ht="21" customHeight="1">
      <c r="A8" s="152" t="s">
        <v>47</v>
      </c>
      <c r="B8" s="90"/>
      <c r="C8" s="90"/>
      <c r="D8" s="90"/>
      <c r="E8" s="90"/>
      <c r="F8" s="90"/>
      <c r="G8" s="91" t="s">
        <v>4</v>
      </c>
      <c r="H8" s="92" t="s">
        <v>198</v>
      </c>
      <c r="I8" s="90"/>
    </row>
    <row r="9" spans="1:9" ht="21" customHeight="1">
      <c r="A9" s="152" t="s">
        <v>46</v>
      </c>
      <c r="B9" s="90"/>
      <c r="C9" s="90"/>
      <c r="D9" s="90"/>
      <c r="E9" s="90"/>
      <c r="F9" s="90"/>
      <c r="G9" s="91" t="s">
        <v>4</v>
      </c>
      <c r="H9" s="93">
        <v>1.028</v>
      </c>
      <c r="I9" s="90"/>
    </row>
    <row r="10" spans="1:9" ht="18" customHeight="1">
      <c r="A10" s="153" t="s">
        <v>48</v>
      </c>
      <c r="B10" s="92"/>
      <c r="C10" s="92"/>
      <c r="D10" s="92"/>
      <c r="E10" s="92"/>
      <c r="F10" s="92"/>
      <c r="G10" s="92"/>
      <c r="H10" s="92"/>
      <c r="I10" s="90"/>
    </row>
    <row r="11" spans="1:9" s="2" customFormat="1" ht="21" customHeight="1">
      <c r="A11" s="186" t="s">
        <v>49</v>
      </c>
      <c r="B11" s="98"/>
      <c r="C11" s="98"/>
      <c r="D11" s="98"/>
      <c r="E11" s="98"/>
      <c r="F11" s="98"/>
      <c r="G11" s="96" t="s">
        <v>4</v>
      </c>
      <c r="H11" s="99" t="s">
        <v>199</v>
      </c>
      <c r="I11" s="98"/>
    </row>
    <row r="12" spans="1:9" ht="21" customHeight="1">
      <c r="A12" s="152" t="s">
        <v>46</v>
      </c>
      <c r="B12" s="90"/>
      <c r="C12" s="90"/>
      <c r="D12" s="90"/>
      <c r="E12" s="90"/>
      <c r="F12" s="90"/>
      <c r="G12" s="91" t="s">
        <v>4</v>
      </c>
      <c r="H12" s="94">
        <v>1.3680000000000001</v>
      </c>
      <c r="I12" s="90"/>
    </row>
    <row r="13" spans="1:9" ht="21" customHeight="1">
      <c r="A13" s="152" t="s">
        <v>50</v>
      </c>
      <c r="B13" s="90"/>
      <c r="C13" s="90"/>
      <c r="D13" s="90"/>
      <c r="E13" s="90"/>
      <c r="F13" s="90"/>
      <c r="G13" s="91" t="s">
        <v>4</v>
      </c>
      <c r="H13" s="92" t="s">
        <v>200</v>
      </c>
      <c r="I13" s="90"/>
    </row>
    <row r="14" spans="1:9" ht="21" customHeight="1">
      <c r="A14" s="152" t="s">
        <v>46</v>
      </c>
      <c r="B14" s="90"/>
      <c r="C14" s="90"/>
      <c r="D14" s="90"/>
      <c r="E14" s="90"/>
      <c r="F14" s="90"/>
      <c r="G14" s="91" t="s">
        <v>4</v>
      </c>
      <c r="H14" s="94">
        <v>0.81599999999999995</v>
      </c>
      <c r="I14" s="90"/>
    </row>
    <row r="15" spans="1:9" ht="21" customHeight="1">
      <c r="A15" s="152" t="s">
        <v>51</v>
      </c>
      <c r="B15" s="90"/>
      <c r="C15" s="90"/>
      <c r="D15" s="90"/>
      <c r="E15" s="90"/>
      <c r="F15" s="90"/>
      <c r="G15" s="91" t="s">
        <v>4</v>
      </c>
      <c r="H15" s="95" t="s">
        <v>201</v>
      </c>
      <c r="I15" s="90"/>
    </row>
    <row r="16" spans="1:9" ht="21" customHeight="1">
      <c r="A16" s="152" t="s">
        <v>46</v>
      </c>
      <c r="B16" s="90"/>
      <c r="C16" s="90"/>
      <c r="D16" s="90"/>
      <c r="E16" s="90"/>
      <c r="F16" s="90"/>
      <c r="G16" s="91" t="s">
        <v>4</v>
      </c>
      <c r="H16" s="93">
        <v>1.0309999999999999</v>
      </c>
      <c r="I16" s="90"/>
    </row>
    <row r="17" spans="1:19" ht="43.5" customHeight="1">
      <c r="A17" s="222" t="s">
        <v>202</v>
      </c>
      <c r="B17" s="222"/>
      <c r="C17" s="222"/>
      <c r="D17" s="222"/>
      <c r="E17" s="222"/>
      <c r="F17" s="222"/>
      <c r="G17" s="222"/>
      <c r="H17" s="222"/>
      <c r="I17" s="222"/>
      <c r="K17" s="165"/>
      <c r="L17" s="165"/>
      <c r="M17" s="165"/>
      <c r="N17" s="165"/>
      <c r="O17" s="165"/>
      <c r="P17" s="165"/>
      <c r="Q17" s="165"/>
      <c r="R17" s="165"/>
      <c r="S17" s="165"/>
    </row>
    <row r="18" spans="1:19" ht="54" customHeight="1">
      <c r="A18" s="223" t="s">
        <v>58</v>
      </c>
      <c r="B18" s="224"/>
      <c r="C18" s="224"/>
      <c r="D18" s="224"/>
      <c r="E18" s="224"/>
      <c r="F18" s="224"/>
      <c r="G18" s="224"/>
      <c r="H18" s="224"/>
      <c r="I18" s="224"/>
      <c r="J18" s="224"/>
    </row>
    <row r="19" spans="1:19" ht="27.75" customHeight="1">
      <c r="A19" s="101" t="s">
        <v>52</v>
      </c>
      <c r="B19" s="98"/>
      <c r="C19" s="98"/>
      <c r="D19" s="98"/>
      <c r="E19" s="98"/>
      <c r="F19" s="98"/>
      <c r="G19" s="96" t="s">
        <v>4</v>
      </c>
      <c r="H19" s="97" t="s">
        <v>203</v>
      </c>
      <c r="I19" s="98"/>
      <c r="J19" s="2"/>
      <c r="K19" s="2"/>
    </row>
    <row r="20" spans="1:19" ht="27.75" customHeight="1">
      <c r="A20" s="101" t="s">
        <v>53</v>
      </c>
      <c r="B20" s="98"/>
      <c r="C20" s="98"/>
      <c r="D20" s="98"/>
      <c r="E20" s="98"/>
      <c r="F20" s="98"/>
      <c r="G20" s="96" t="s">
        <v>4</v>
      </c>
      <c r="H20" s="99" t="s">
        <v>204</v>
      </c>
      <c r="I20" s="98"/>
      <c r="J20" s="2"/>
      <c r="K20" s="2"/>
    </row>
    <row r="21" spans="1:19" ht="25.5" customHeight="1">
      <c r="A21" s="101" t="s">
        <v>54</v>
      </c>
      <c r="B21" s="98"/>
      <c r="C21" s="98"/>
      <c r="D21" s="98"/>
      <c r="E21" s="98"/>
      <c r="F21" s="98"/>
      <c r="G21" s="96" t="s">
        <v>4</v>
      </c>
      <c r="H21" s="100">
        <v>0.13400000000000001</v>
      </c>
      <c r="I21" s="98"/>
      <c r="J21" s="2"/>
      <c r="K21" s="2"/>
    </row>
    <row r="22" spans="1:19" ht="25.5" customHeight="1">
      <c r="A22" s="220" t="s">
        <v>205</v>
      </c>
      <c r="B22" s="220"/>
      <c r="C22" s="220"/>
      <c r="D22" s="220"/>
      <c r="E22" s="220"/>
      <c r="F22" s="220"/>
      <c r="G22" s="220"/>
      <c r="H22" s="220"/>
      <c r="I22" s="220"/>
    </row>
    <row r="23" spans="1:19" ht="22.5" customHeight="1">
      <c r="A23" s="221" t="s">
        <v>206</v>
      </c>
      <c r="B23" s="221"/>
      <c r="C23" s="221"/>
      <c r="D23" s="221"/>
      <c r="E23" s="221"/>
      <c r="F23" s="221"/>
      <c r="G23" s="221"/>
      <c r="H23" s="221"/>
      <c r="I23" s="221"/>
    </row>
    <row r="24" spans="1:19" ht="20.25" customHeight="1">
      <c r="A24" s="101" t="s">
        <v>207</v>
      </c>
      <c r="B24" s="101"/>
      <c r="C24" s="101"/>
      <c r="D24" s="101"/>
      <c r="E24" s="101"/>
      <c r="F24" s="101"/>
      <c r="G24" s="101"/>
      <c r="H24" s="101"/>
      <c r="I24" s="101"/>
    </row>
    <row r="25" spans="1:19" ht="21" customHeight="1">
      <c r="A25" s="101" t="s">
        <v>208</v>
      </c>
      <c r="B25" s="101"/>
      <c r="C25" s="101"/>
      <c r="D25" s="101"/>
      <c r="E25" s="101"/>
      <c r="F25" s="101"/>
      <c r="G25" s="101"/>
      <c r="H25" s="101"/>
      <c r="I25" s="101"/>
    </row>
    <row r="26" spans="1:19" ht="25.5" customHeight="1">
      <c r="A26" s="101" t="s">
        <v>209</v>
      </c>
      <c r="B26" s="101"/>
      <c r="C26" s="101"/>
      <c r="D26" s="101"/>
      <c r="E26" s="101"/>
      <c r="F26" s="101"/>
      <c r="G26" s="101"/>
      <c r="H26" s="101"/>
      <c r="I26" s="101"/>
    </row>
    <row r="27" spans="1:19" ht="25.5" customHeight="1">
      <c r="A27" s="101" t="s">
        <v>210</v>
      </c>
      <c r="B27" s="101"/>
      <c r="C27" s="101"/>
      <c r="D27" s="101"/>
      <c r="E27" s="101"/>
      <c r="F27" s="101"/>
      <c r="G27" s="101"/>
      <c r="H27" s="101"/>
      <c r="I27" s="101"/>
    </row>
    <row r="28" spans="1:19" ht="25.5" customHeight="1">
      <c r="A28" s="101" t="s">
        <v>55</v>
      </c>
      <c r="B28" s="98"/>
      <c r="C28" s="98"/>
      <c r="D28" s="98"/>
      <c r="E28" s="98"/>
      <c r="F28" s="98"/>
      <c r="G28" s="96"/>
      <c r="H28" s="100"/>
      <c r="I28" s="98"/>
    </row>
    <row r="29" spans="1:19" ht="25.5" customHeight="1">
      <c r="A29" s="220" t="s">
        <v>211</v>
      </c>
      <c r="B29" s="220"/>
      <c r="C29" s="220"/>
      <c r="D29" s="220"/>
      <c r="E29" s="220"/>
      <c r="F29" s="220"/>
      <c r="G29" s="220"/>
      <c r="H29" s="220"/>
      <c r="I29" s="220"/>
    </row>
    <row r="30" spans="1:19" ht="33.75" customHeight="1">
      <c r="A30" s="214" t="s">
        <v>56</v>
      </c>
      <c r="B30" s="214"/>
      <c r="C30" s="214"/>
      <c r="D30" s="214"/>
      <c r="E30" s="214"/>
      <c r="F30" s="214"/>
      <c r="G30" s="214"/>
      <c r="H30" s="214"/>
      <c r="I30" s="214"/>
    </row>
    <row r="31" spans="1:19" ht="24.75" customHeight="1">
      <c r="A31" s="156" t="s">
        <v>57</v>
      </c>
      <c r="B31" s="156"/>
      <c r="C31" s="156"/>
      <c r="D31" s="156"/>
      <c r="E31" s="156"/>
      <c r="F31" s="156"/>
      <c r="G31" s="156"/>
      <c r="H31" s="156"/>
      <c r="I31" s="156"/>
    </row>
  </sheetData>
  <mergeCells count="9">
    <mergeCell ref="A30:I30"/>
    <mergeCell ref="A2:I2"/>
    <mergeCell ref="A3:I3"/>
    <mergeCell ref="A4:I4"/>
    <mergeCell ref="A22:I22"/>
    <mergeCell ref="A23:I23"/>
    <mergeCell ref="A29:I29"/>
    <mergeCell ref="A17:I17"/>
    <mergeCell ref="A18:J18"/>
  </mergeCells>
  <pageMargins left="0.89" right="0.2" top="0.31" bottom="0.24" header="0.28999999999999998" footer="0.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84"/>
  <sheetViews>
    <sheetView tabSelected="1" topLeftCell="A22" zoomScaleNormal="100" workbookViewId="0">
      <selection activeCell="K38" sqref="K38"/>
    </sheetView>
  </sheetViews>
  <sheetFormatPr defaultRowHeight="12.75"/>
  <sheetData>
    <row r="1" spans="1:13" ht="48.75" customHeight="1">
      <c r="A1" s="225" t="s">
        <v>212</v>
      </c>
      <c r="B1" s="225"/>
      <c r="C1" s="225"/>
      <c r="D1" s="225"/>
      <c r="E1" s="225"/>
      <c r="F1" s="225"/>
      <c r="G1" s="225"/>
      <c r="H1" s="225"/>
      <c r="I1" s="225"/>
    </row>
    <row r="2" spans="1:13" s="2" customFormat="1" ht="14.25" customHeight="1">
      <c r="A2" s="188" t="s">
        <v>59</v>
      </c>
      <c r="B2" s="188"/>
      <c r="C2" s="188"/>
      <c r="D2" s="188"/>
      <c r="E2" s="188"/>
      <c r="F2" s="5"/>
      <c r="G2" s="5"/>
      <c r="H2" s="5"/>
      <c r="I2" s="5"/>
    </row>
    <row r="3" spans="1:13" s="187" customFormat="1" ht="78" customHeight="1">
      <c r="A3" s="226" t="s">
        <v>217</v>
      </c>
      <c r="B3" s="227"/>
      <c r="C3" s="227"/>
      <c r="D3" s="227"/>
      <c r="E3" s="227"/>
      <c r="F3" s="227"/>
      <c r="G3" s="227"/>
      <c r="H3" s="227"/>
      <c r="I3" s="227"/>
    </row>
    <row r="4" spans="1:13" ht="18" customHeight="1">
      <c r="A4" s="3"/>
      <c r="B4" s="3"/>
      <c r="C4" s="3"/>
      <c r="D4" s="3"/>
      <c r="E4" s="3"/>
      <c r="F4" s="3"/>
      <c r="G4" s="3"/>
      <c r="H4" s="3"/>
      <c r="I4" s="3"/>
    </row>
    <row r="5" spans="1:13" ht="18" customHeight="1">
      <c r="A5" s="4" t="s">
        <v>60</v>
      </c>
      <c r="B5" s="4"/>
      <c r="C5" s="4"/>
      <c r="D5" s="4"/>
      <c r="E5" s="4"/>
      <c r="F5" s="3"/>
      <c r="G5" s="3"/>
      <c r="H5" s="3"/>
      <c r="I5" s="3"/>
    </row>
    <row r="6" spans="1:13" ht="18" customHeight="1">
      <c r="A6" s="167" t="s">
        <v>218</v>
      </c>
      <c r="B6" s="59"/>
      <c r="C6" s="59"/>
      <c r="D6" s="59"/>
      <c r="E6" s="59"/>
      <c r="F6" s="59"/>
      <c r="G6" s="59"/>
      <c r="H6" s="59"/>
      <c r="I6" s="59"/>
    </row>
    <row r="7" spans="1:13" s="2" customFormat="1" ht="18" customHeight="1">
      <c r="A7" s="168" t="s">
        <v>219</v>
      </c>
      <c r="B7" s="5"/>
      <c r="C7" s="5"/>
      <c r="D7" s="5"/>
      <c r="E7" s="5"/>
      <c r="F7" s="5"/>
      <c r="G7" s="5"/>
      <c r="H7" s="5"/>
      <c r="I7" s="5"/>
    </row>
    <row r="8" spans="1:13" ht="18" customHeight="1">
      <c r="A8" s="167" t="s">
        <v>61</v>
      </c>
      <c r="B8" s="3"/>
      <c r="C8" s="3"/>
      <c r="D8" s="3"/>
      <c r="E8" s="3"/>
      <c r="F8" s="3"/>
      <c r="G8" s="3"/>
      <c r="H8" s="3"/>
      <c r="I8" s="3"/>
    </row>
    <row r="9" spans="1:13" ht="18" customHeight="1">
      <c r="A9" s="167" t="s">
        <v>220</v>
      </c>
      <c r="B9" s="3"/>
      <c r="C9" s="3"/>
      <c r="D9" s="3"/>
      <c r="E9" s="3"/>
      <c r="F9" s="3"/>
      <c r="G9" s="3"/>
      <c r="H9" s="3"/>
      <c r="I9" s="3"/>
    </row>
    <row r="10" spans="1:13" ht="18" customHeight="1">
      <c r="A10" s="3"/>
      <c r="B10" s="3"/>
      <c r="C10" s="3"/>
      <c r="D10" s="3"/>
      <c r="E10" s="3"/>
      <c r="F10" s="3"/>
      <c r="G10" s="3"/>
      <c r="H10" s="3"/>
      <c r="I10" s="3"/>
    </row>
    <row r="11" spans="1:13" ht="18" customHeight="1">
      <c r="A11" s="169" t="s">
        <v>63</v>
      </c>
      <c r="B11" s="4"/>
      <c r="C11" s="4"/>
      <c r="D11" s="4"/>
      <c r="E11" s="4"/>
      <c r="F11" s="3"/>
      <c r="G11" s="3"/>
      <c r="H11" s="3"/>
      <c r="I11" s="3"/>
    </row>
    <row r="12" spans="1:13" ht="18" customHeight="1">
      <c r="A12" t="s">
        <v>221</v>
      </c>
      <c r="B12" s="3"/>
      <c r="C12" s="3"/>
      <c r="D12" s="3"/>
      <c r="E12" s="3"/>
      <c r="F12" s="3"/>
      <c r="G12" s="3"/>
      <c r="H12" s="3"/>
      <c r="I12" s="3"/>
      <c r="M12" s="170"/>
    </row>
    <row r="13" spans="1:13" ht="18" customHeight="1">
      <c r="A13" s="2" t="s">
        <v>222</v>
      </c>
      <c r="B13" s="5"/>
      <c r="C13" s="5"/>
      <c r="D13" s="5"/>
      <c r="E13" s="5"/>
      <c r="F13" s="5"/>
      <c r="G13" s="5"/>
      <c r="H13" s="5"/>
      <c r="I13" s="5"/>
      <c r="M13" s="171"/>
    </row>
    <row r="14" spans="1:13" ht="18" customHeight="1">
      <c r="A14" s="2" t="s">
        <v>223</v>
      </c>
      <c r="B14" s="5"/>
      <c r="C14" s="5"/>
      <c r="D14" s="5"/>
      <c r="E14" s="5"/>
      <c r="F14" s="5"/>
      <c r="G14" s="5"/>
      <c r="H14" s="5"/>
      <c r="I14" s="5"/>
      <c r="M14" s="171"/>
    </row>
    <row r="15" spans="1:13" ht="18" customHeight="1">
      <c r="A15" s="2" t="s">
        <v>224</v>
      </c>
      <c r="B15" s="5"/>
      <c r="C15" s="5"/>
      <c r="D15" s="5"/>
      <c r="E15" s="5"/>
      <c r="F15" s="5"/>
      <c r="G15" s="5"/>
      <c r="H15" s="5"/>
      <c r="I15" s="5"/>
      <c r="M15" s="171"/>
    </row>
    <row r="16" spans="1:13" ht="18" customHeight="1">
      <c r="A16" s="2" t="s">
        <v>225</v>
      </c>
      <c r="B16" s="5"/>
      <c r="C16" s="5"/>
      <c r="D16" s="5"/>
      <c r="E16" s="5"/>
      <c r="F16" s="5"/>
      <c r="G16" s="5"/>
      <c r="H16" s="5"/>
      <c r="I16" s="5"/>
      <c r="M16" s="171"/>
    </row>
    <row r="17" spans="1:13" ht="18" customHeight="1">
      <c r="A17" s="2" t="s">
        <v>226</v>
      </c>
      <c r="B17" s="5"/>
      <c r="C17" s="5"/>
      <c r="D17" s="5"/>
      <c r="E17" s="5"/>
      <c r="F17" s="5"/>
      <c r="G17" s="5"/>
      <c r="H17" s="5"/>
      <c r="I17" s="5"/>
      <c r="M17" s="171"/>
    </row>
    <row r="18" spans="1:13" ht="18" customHeight="1">
      <c r="A18" s="2" t="s">
        <v>227</v>
      </c>
      <c r="B18" s="5"/>
      <c r="C18" s="5"/>
      <c r="D18" s="5"/>
      <c r="E18" s="5"/>
      <c r="F18" s="5"/>
      <c r="G18" s="5"/>
      <c r="H18" s="5"/>
      <c r="I18" s="5"/>
      <c r="M18" s="171"/>
    </row>
    <row r="19" spans="1:13" ht="18" customHeight="1">
      <c r="A19" s="170" t="s">
        <v>228</v>
      </c>
      <c r="B19" s="3"/>
      <c r="C19" s="3"/>
      <c r="D19" s="3"/>
      <c r="E19" s="3"/>
      <c r="F19" s="3"/>
      <c r="G19" s="3"/>
      <c r="H19" s="3"/>
      <c r="I19" s="3"/>
      <c r="M19" s="170"/>
    </row>
    <row r="20" spans="1:13" ht="18" customHeight="1">
      <c r="A20" t="s">
        <v>229</v>
      </c>
      <c r="B20" s="3"/>
      <c r="C20" s="3"/>
      <c r="D20" s="3"/>
      <c r="E20" s="3"/>
      <c r="F20" s="3"/>
      <c r="G20" s="3"/>
      <c r="H20" s="3"/>
      <c r="I20" s="3"/>
      <c r="M20" s="170"/>
    </row>
    <row r="21" spans="1:13" ht="18" customHeight="1">
      <c r="A21" s="2" t="s">
        <v>230</v>
      </c>
      <c r="B21" s="5"/>
      <c r="C21" s="5"/>
      <c r="D21" s="5"/>
      <c r="E21" s="5"/>
      <c r="F21" s="5"/>
      <c r="G21" s="3"/>
      <c r="H21" s="3"/>
      <c r="I21" s="3"/>
      <c r="M21" s="171"/>
    </row>
    <row r="22" spans="1:13" ht="18" customHeight="1">
      <c r="A22" t="s">
        <v>231</v>
      </c>
      <c r="B22" s="3"/>
      <c r="C22" s="3"/>
      <c r="D22" s="3"/>
      <c r="E22" s="3"/>
      <c r="F22" s="3"/>
      <c r="G22" s="3"/>
      <c r="H22" s="3"/>
      <c r="I22" s="3"/>
      <c r="M22" s="170"/>
    </row>
    <row r="23" spans="1:13" ht="18" customHeight="1">
      <c r="A23" s="2" t="s">
        <v>232</v>
      </c>
      <c r="B23" s="5"/>
      <c r="C23" s="5"/>
      <c r="D23" s="5"/>
      <c r="E23" s="5"/>
      <c r="F23" s="5"/>
      <c r="G23" s="3"/>
      <c r="H23" s="3"/>
      <c r="I23" s="3"/>
      <c r="M23" s="171"/>
    </row>
    <row r="24" spans="1:13" ht="18" customHeight="1">
      <c r="A24" t="s">
        <v>236</v>
      </c>
      <c r="B24" s="3"/>
      <c r="C24" s="3"/>
      <c r="D24" s="3"/>
      <c r="E24" s="3"/>
      <c r="F24" s="3"/>
      <c r="G24" s="3"/>
      <c r="H24" s="3"/>
      <c r="I24" s="3"/>
      <c r="M24" s="170"/>
    </row>
    <row r="25" spans="1:13" ht="18" customHeight="1">
      <c r="A25" s="2" t="s">
        <v>237</v>
      </c>
      <c r="B25" s="5"/>
      <c r="C25" s="5"/>
      <c r="D25" s="5"/>
      <c r="E25" s="5"/>
      <c r="F25" s="5"/>
      <c r="G25" s="3"/>
      <c r="H25" s="3"/>
      <c r="I25" s="3"/>
      <c r="M25" s="171"/>
    </row>
    <row r="26" spans="1:13" ht="18" customHeight="1">
      <c r="A26" s="2" t="s">
        <v>233</v>
      </c>
      <c r="B26" s="5"/>
      <c r="C26" s="5"/>
      <c r="D26" s="5"/>
      <c r="E26" s="5"/>
      <c r="F26" s="5"/>
      <c r="G26" s="3"/>
      <c r="H26" s="3"/>
      <c r="I26" s="3"/>
      <c r="M26" s="171"/>
    </row>
    <row r="27" spans="1:13" ht="18" customHeight="1">
      <c r="A27" s="2" t="s">
        <v>234</v>
      </c>
      <c r="B27" s="5"/>
      <c r="C27" s="5"/>
      <c r="D27" s="5"/>
      <c r="E27" s="5"/>
      <c r="F27" s="5"/>
      <c r="G27" s="3"/>
      <c r="H27" s="3"/>
      <c r="I27" s="3"/>
      <c r="M27" s="171"/>
    </row>
    <row r="28" spans="1:13" ht="18" customHeight="1">
      <c r="A28" s="2" t="s">
        <v>238</v>
      </c>
      <c r="B28" s="5"/>
      <c r="C28" s="5"/>
      <c r="D28" s="5"/>
      <c r="E28" s="5"/>
      <c r="F28" s="5"/>
      <c r="G28" s="3"/>
      <c r="H28" s="3"/>
      <c r="I28" s="3"/>
      <c r="M28" s="171"/>
    </row>
    <row r="29" spans="1:13" ht="18" customHeight="1">
      <c r="A29" s="2" t="s">
        <v>235</v>
      </c>
      <c r="B29" s="3"/>
      <c r="C29" s="3"/>
      <c r="D29" s="3"/>
      <c r="E29" s="3"/>
      <c r="F29" s="3"/>
      <c r="G29" s="3"/>
      <c r="H29" s="3"/>
      <c r="I29" s="3"/>
      <c r="M29" s="171"/>
    </row>
    <row r="30" spans="1:13" ht="18" customHeight="1">
      <c r="A30" s="172" t="s">
        <v>62</v>
      </c>
      <c r="B30" s="4"/>
      <c r="C30" s="4"/>
      <c r="D30" s="4"/>
      <c r="E30" s="4"/>
      <c r="F30" s="3"/>
      <c r="G30" s="3"/>
      <c r="H30" s="3"/>
      <c r="I30" s="3"/>
      <c r="M30" s="170"/>
    </row>
    <row r="31" spans="1:13" ht="18" customHeight="1">
      <c r="A31" s="171" t="s">
        <v>239</v>
      </c>
      <c r="B31" s="5"/>
      <c r="C31" s="5"/>
      <c r="D31" s="5"/>
      <c r="E31" s="5"/>
      <c r="F31" s="5"/>
      <c r="G31" s="5"/>
      <c r="H31" s="5"/>
      <c r="I31" s="5"/>
      <c r="M31" s="172"/>
    </row>
    <row r="32" spans="1:13" ht="18" customHeight="1">
      <c r="A32" s="171" t="s">
        <v>240</v>
      </c>
      <c r="B32" s="5"/>
      <c r="C32" s="5"/>
      <c r="D32" s="5"/>
      <c r="E32" s="5"/>
      <c r="F32" s="5"/>
      <c r="G32" s="5"/>
      <c r="H32" s="5"/>
      <c r="I32" s="5"/>
      <c r="M32" s="171"/>
    </row>
    <row r="33" spans="1:13" ht="18" customHeight="1">
      <c r="A33" s="171" t="s">
        <v>64</v>
      </c>
      <c r="B33" s="5"/>
      <c r="C33" s="5"/>
      <c r="D33" s="5"/>
      <c r="E33" s="5"/>
      <c r="F33" s="5"/>
      <c r="G33" s="5"/>
      <c r="H33" s="5"/>
      <c r="I33" s="5"/>
      <c r="J33" s="2"/>
      <c r="M33" s="171"/>
    </row>
    <row r="34" spans="1:13" ht="18" customHeight="1">
      <c r="A34" s="171" t="s">
        <v>241</v>
      </c>
      <c r="B34" s="5"/>
      <c r="C34" s="5"/>
      <c r="D34" s="5"/>
      <c r="E34" s="5"/>
      <c r="F34" s="5"/>
      <c r="G34" s="5"/>
      <c r="H34" s="5"/>
      <c r="I34" s="5"/>
      <c r="M34" s="171"/>
    </row>
    <row r="35" spans="1:13" ht="18" customHeight="1">
      <c r="A35" s="170" t="s">
        <v>265</v>
      </c>
      <c r="B35" s="5"/>
      <c r="C35" s="5"/>
      <c r="D35" s="5"/>
      <c r="E35" s="5"/>
      <c r="F35" s="5"/>
      <c r="G35" s="5"/>
      <c r="H35" s="5"/>
      <c r="I35" s="5"/>
      <c r="M35" s="171"/>
    </row>
    <row r="36" spans="1:13" ht="18" customHeight="1">
      <c r="A36" s="170" t="s">
        <v>266</v>
      </c>
      <c r="B36" s="3"/>
      <c r="C36" s="3"/>
      <c r="D36" s="3"/>
      <c r="E36" s="3"/>
      <c r="F36" s="3"/>
      <c r="G36" s="3"/>
      <c r="H36" s="3"/>
      <c r="I36" s="3"/>
      <c r="M36" s="170"/>
    </row>
    <row r="37" spans="1:13" ht="18" customHeight="1">
      <c r="A37" s="170" t="s">
        <v>267</v>
      </c>
      <c r="B37" s="3"/>
      <c r="C37" s="3"/>
      <c r="D37" s="3"/>
      <c r="E37" s="3"/>
      <c r="F37" s="3"/>
      <c r="G37" s="3"/>
      <c r="H37" s="3"/>
      <c r="I37" s="3"/>
      <c r="M37" s="170"/>
    </row>
    <row r="38" spans="1:13" ht="18" customHeight="1">
      <c r="A38" s="171" t="s">
        <v>268</v>
      </c>
      <c r="B38" s="3"/>
      <c r="C38" s="3"/>
      <c r="D38" s="3"/>
      <c r="E38" s="3"/>
      <c r="F38" s="3"/>
      <c r="G38" s="3"/>
      <c r="H38" s="189"/>
      <c r="I38" s="3"/>
      <c r="M38" s="170"/>
    </row>
    <row r="39" spans="1:13" ht="18" customHeight="1">
      <c r="A39" s="88"/>
      <c r="B39" s="3"/>
      <c r="C39" s="3"/>
      <c r="D39" s="3"/>
      <c r="E39" s="3"/>
      <c r="F39" s="3"/>
      <c r="G39" s="3"/>
      <c r="H39" s="3"/>
      <c r="I39" s="3"/>
    </row>
    <row r="40" spans="1:13" ht="18" customHeight="1">
      <c r="A40" s="171" t="s">
        <v>242</v>
      </c>
      <c r="B40" s="3"/>
      <c r="C40" s="3"/>
      <c r="D40" s="3"/>
      <c r="E40" s="3"/>
      <c r="F40" s="3"/>
      <c r="G40" s="3"/>
      <c r="H40" s="3"/>
      <c r="I40" s="3"/>
      <c r="M40" s="171"/>
    </row>
    <row r="41" spans="1:13" ht="18" customHeight="1">
      <c r="A41" s="170" t="s">
        <v>243</v>
      </c>
      <c r="B41" s="3"/>
      <c r="C41" s="3"/>
      <c r="D41" s="3"/>
      <c r="E41" s="3"/>
      <c r="F41" s="3"/>
      <c r="G41" s="3"/>
      <c r="H41" s="3"/>
      <c r="I41" s="3"/>
      <c r="M41" s="170"/>
    </row>
    <row r="42" spans="1:13" ht="18" customHeight="1">
      <c r="A42" s="170" t="s">
        <v>244</v>
      </c>
      <c r="B42" s="3"/>
      <c r="C42" s="3"/>
      <c r="D42" s="3"/>
      <c r="E42" s="3"/>
      <c r="F42" s="3"/>
      <c r="G42" s="3"/>
      <c r="H42" s="3"/>
      <c r="I42" s="3"/>
      <c r="M42" s="170"/>
    </row>
    <row r="43" spans="1:13" ht="18" customHeight="1">
      <c r="A43" s="170" t="s">
        <v>245</v>
      </c>
      <c r="B43" s="3"/>
      <c r="C43" s="3"/>
      <c r="D43" s="3"/>
      <c r="E43" s="3"/>
      <c r="F43" s="3"/>
      <c r="G43" s="3"/>
      <c r="H43" s="3"/>
      <c r="I43" s="3"/>
      <c r="M43" s="170"/>
    </row>
    <row r="44" spans="1:13" ht="18" customHeight="1">
      <c r="A44" s="170" t="s">
        <v>65</v>
      </c>
      <c r="B44" s="3"/>
      <c r="C44" s="3"/>
      <c r="D44" s="3"/>
      <c r="E44" s="3"/>
      <c r="F44" s="3"/>
      <c r="G44" s="3"/>
      <c r="H44" s="3"/>
      <c r="I44" s="3"/>
      <c r="M44" s="170"/>
    </row>
    <row r="45" spans="1:13" ht="18" customHeight="1">
      <c r="A45" s="170" t="s">
        <v>246</v>
      </c>
      <c r="B45" s="3"/>
      <c r="C45" s="3"/>
      <c r="D45" s="3"/>
      <c r="E45" s="3"/>
      <c r="F45" s="3"/>
      <c r="G45" s="3"/>
      <c r="H45" s="3"/>
      <c r="I45" s="3"/>
      <c r="M45" s="170"/>
    </row>
    <row r="46" spans="1:13" ht="18" customHeight="1">
      <c r="A46" s="170" t="s">
        <v>247</v>
      </c>
      <c r="B46" s="3"/>
      <c r="C46" s="3"/>
      <c r="D46" s="3"/>
      <c r="E46" s="3"/>
      <c r="F46" s="3"/>
      <c r="G46" s="3"/>
      <c r="H46" s="3"/>
      <c r="I46" s="3"/>
      <c r="M46" s="170"/>
    </row>
    <row r="47" spans="1:13" ht="18" customHeight="1">
      <c r="A47" s="170" t="s">
        <v>248</v>
      </c>
      <c r="B47" s="3"/>
      <c r="C47" s="3"/>
      <c r="D47" s="3"/>
      <c r="E47" s="3"/>
      <c r="F47" s="3"/>
      <c r="G47" s="3"/>
      <c r="H47" s="3"/>
      <c r="I47" s="3"/>
      <c r="M47" s="170"/>
    </row>
    <row r="48" spans="1:13" ht="18" customHeight="1">
      <c r="A48" s="3"/>
      <c r="B48" s="3"/>
      <c r="C48" s="3"/>
      <c r="D48" s="3"/>
      <c r="E48" s="3"/>
      <c r="F48" s="3"/>
      <c r="G48" s="3"/>
      <c r="H48" s="3"/>
      <c r="I48" s="3"/>
    </row>
    <row r="49" spans="1:13" ht="18" customHeight="1">
      <c r="A49" s="4" t="s">
        <v>66</v>
      </c>
      <c r="B49" s="4"/>
      <c r="C49" s="4"/>
      <c r="D49" s="4"/>
      <c r="E49" s="4"/>
      <c r="F49" s="3"/>
      <c r="G49" s="3"/>
      <c r="H49" s="3"/>
      <c r="I49" s="3"/>
    </row>
    <row r="50" spans="1:13" ht="18" customHeight="1">
      <c r="A50" t="s">
        <v>249</v>
      </c>
      <c r="B50" s="3"/>
      <c r="C50" s="3"/>
      <c r="D50" s="3"/>
      <c r="E50" s="3"/>
      <c r="F50" s="3"/>
      <c r="G50" s="3"/>
      <c r="H50" s="3"/>
      <c r="I50" s="3"/>
      <c r="M50" s="169"/>
    </row>
    <row r="51" spans="1:13" ht="18" customHeight="1">
      <c r="A51" t="s">
        <v>250</v>
      </c>
      <c r="B51" s="3"/>
      <c r="C51" s="3"/>
      <c r="D51" s="3"/>
      <c r="E51" s="3"/>
      <c r="F51" s="3"/>
      <c r="G51" s="3"/>
      <c r="H51" s="3"/>
      <c r="I51" s="3"/>
      <c r="M51" s="170"/>
    </row>
    <row r="52" spans="1:13" ht="18" customHeight="1">
      <c r="A52" t="s">
        <v>251</v>
      </c>
      <c r="B52" s="3"/>
      <c r="C52" s="3"/>
      <c r="D52" s="3"/>
      <c r="E52" s="3"/>
      <c r="F52" s="3"/>
      <c r="G52" s="3"/>
      <c r="H52" s="3"/>
      <c r="I52" s="3"/>
      <c r="M52" s="170"/>
    </row>
    <row r="53" spans="1:13" ht="18" customHeight="1">
      <c r="A53" t="s">
        <v>252</v>
      </c>
      <c r="B53" s="3"/>
      <c r="C53" s="3"/>
      <c r="D53" s="3"/>
      <c r="E53" s="3"/>
      <c r="F53" s="3"/>
      <c r="G53" s="3"/>
      <c r="H53" s="3"/>
      <c r="I53" s="3"/>
      <c r="M53" s="170"/>
    </row>
    <row r="54" spans="1:13" ht="18" customHeight="1">
      <c r="A54" t="s">
        <v>253</v>
      </c>
      <c r="B54" s="3"/>
      <c r="C54" s="3"/>
      <c r="D54" s="3"/>
      <c r="E54" s="3"/>
      <c r="F54" s="3"/>
      <c r="G54" s="3"/>
      <c r="H54" s="3"/>
      <c r="I54" s="3"/>
      <c r="M54" s="170"/>
    </row>
    <row r="55" spans="1:13" ht="18" customHeight="1">
      <c r="A55" t="s">
        <v>254</v>
      </c>
      <c r="B55" s="3"/>
      <c r="C55" s="3"/>
      <c r="D55" s="3"/>
      <c r="E55" s="3"/>
      <c r="F55" s="3"/>
      <c r="G55" s="3"/>
      <c r="H55" s="3"/>
      <c r="I55" s="3"/>
      <c r="M55" s="170"/>
    </row>
    <row r="56" spans="1:13" ht="18" customHeight="1">
      <c r="A56" t="s">
        <v>255</v>
      </c>
      <c r="B56" s="3"/>
      <c r="C56" s="3"/>
      <c r="D56" s="3"/>
      <c r="E56" s="3"/>
      <c r="F56" s="3"/>
      <c r="G56" s="3"/>
      <c r="H56" s="3"/>
      <c r="I56" s="3"/>
      <c r="M56" s="170"/>
    </row>
    <row r="57" spans="1:13" ht="18" customHeight="1">
      <c r="A57" t="s">
        <v>256</v>
      </c>
      <c r="B57" s="3"/>
      <c r="C57" s="3"/>
      <c r="D57" s="3"/>
      <c r="E57" s="3"/>
      <c r="F57" s="3"/>
      <c r="G57" s="3"/>
      <c r="H57" s="3"/>
      <c r="I57" s="3"/>
      <c r="M57" s="170"/>
    </row>
    <row r="58" spans="1:13" ht="18" customHeight="1">
      <c r="A58" t="s">
        <v>257</v>
      </c>
      <c r="B58" s="3"/>
      <c r="C58" s="3"/>
      <c r="D58" s="3"/>
      <c r="E58" s="3"/>
      <c r="F58" s="3"/>
      <c r="G58" s="3"/>
      <c r="H58" s="3"/>
      <c r="I58" s="3"/>
      <c r="M58" s="170"/>
    </row>
    <row r="59" spans="1:13" ht="18" customHeight="1">
      <c r="A59" t="s">
        <v>258</v>
      </c>
      <c r="B59" s="3"/>
      <c r="C59" s="3"/>
      <c r="D59" s="3"/>
      <c r="E59" s="3"/>
      <c r="F59" s="3"/>
      <c r="G59" s="3"/>
      <c r="H59" s="3"/>
      <c r="I59" s="3"/>
      <c r="M59" s="170"/>
    </row>
    <row r="60" spans="1:13" ht="18" customHeight="1">
      <c r="A60" t="s">
        <v>259</v>
      </c>
      <c r="B60" s="3"/>
      <c r="C60" s="3"/>
      <c r="D60" s="3"/>
      <c r="E60" s="3"/>
      <c r="F60" s="3"/>
      <c r="G60" s="3"/>
      <c r="H60" s="3"/>
      <c r="I60" s="3"/>
      <c r="M60" s="170"/>
    </row>
    <row r="61" spans="1:13" ht="18" customHeight="1">
      <c r="A61" t="s">
        <v>260</v>
      </c>
      <c r="B61" s="3"/>
      <c r="C61" s="3"/>
      <c r="D61" s="3"/>
      <c r="E61" s="3"/>
      <c r="F61" s="3"/>
      <c r="G61" s="3"/>
      <c r="H61" s="3"/>
      <c r="I61" s="3"/>
      <c r="M61" s="170"/>
    </row>
    <row r="62" spans="1:13" ht="18" customHeight="1">
      <c r="A62" t="s">
        <v>261</v>
      </c>
      <c r="B62" s="3"/>
      <c r="C62" s="3"/>
      <c r="D62" s="3"/>
      <c r="E62" s="3"/>
      <c r="F62" s="3"/>
      <c r="G62" s="3"/>
      <c r="H62" s="3"/>
      <c r="I62" s="3"/>
      <c r="M62" s="170"/>
    </row>
    <row r="63" spans="1:13" ht="18" customHeight="1">
      <c r="A63" s="3"/>
      <c r="B63" s="3"/>
      <c r="C63" s="3"/>
      <c r="D63" s="3"/>
      <c r="E63" s="3"/>
      <c r="F63" s="3"/>
      <c r="G63" s="3"/>
      <c r="H63" s="3"/>
      <c r="I63" s="3"/>
      <c r="M63" s="170"/>
    </row>
    <row r="64" spans="1:13" ht="18" customHeight="1">
      <c r="A64" s="170" t="s">
        <v>68</v>
      </c>
      <c r="B64" s="3"/>
      <c r="C64" s="3"/>
      <c r="D64" s="3"/>
      <c r="E64" s="3"/>
      <c r="F64" s="3"/>
      <c r="G64" s="3"/>
      <c r="H64" s="3"/>
      <c r="I64" s="3"/>
    </row>
    <row r="65" spans="1:11" ht="18" customHeight="1">
      <c r="A65" t="s">
        <v>69</v>
      </c>
      <c r="B65" s="3"/>
      <c r="C65" s="3"/>
      <c r="D65" s="3"/>
      <c r="E65" s="3"/>
      <c r="F65" s="3"/>
      <c r="G65" s="3"/>
      <c r="H65" s="3"/>
      <c r="I65" s="3"/>
    </row>
    <row r="66" spans="1:11" ht="18" customHeight="1">
      <c r="A66" t="s">
        <v>70</v>
      </c>
      <c r="B66" s="3"/>
      <c r="C66" s="3"/>
      <c r="D66" s="3"/>
      <c r="E66" s="3"/>
      <c r="F66" s="3"/>
      <c r="G66" s="3"/>
      <c r="H66" s="3"/>
      <c r="I66" s="3"/>
    </row>
    <row r="67" spans="1:11" ht="18" customHeight="1">
      <c r="A67" s="170" t="s">
        <v>71</v>
      </c>
      <c r="B67" s="3"/>
      <c r="C67" s="3"/>
      <c r="D67" s="3"/>
      <c r="E67" s="3"/>
      <c r="F67" s="3"/>
      <c r="G67" s="3"/>
      <c r="H67" s="3"/>
      <c r="I67" s="3"/>
    </row>
    <row r="68" spans="1:11" ht="18" customHeight="1">
      <c r="A68" s="170" t="s">
        <v>262</v>
      </c>
      <c r="B68" s="3"/>
      <c r="C68" s="3"/>
      <c r="D68" s="3"/>
      <c r="E68" s="3"/>
      <c r="F68" s="3"/>
      <c r="G68" s="3"/>
      <c r="H68" s="3"/>
      <c r="I68" s="3"/>
    </row>
    <row r="69" spans="1:11" ht="18" customHeight="1">
      <c r="A69" s="170" t="s">
        <v>263</v>
      </c>
      <c r="B69" s="3"/>
      <c r="C69" s="3"/>
      <c r="D69" s="3"/>
      <c r="E69" s="3"/>
      <c r="F69" s="3"/>
      <c r="G69" s="3"/>
      <c r="H69" s="3"/>
      <c r="I69" s="3"/>
    </row>
    <row r="70" spans="1:11" ht="18" customHeight="1">
      <c r="A70" s="170" t="s">
        <v>67</v>
      </c>
      <c r="B70" s="3"/>
      <c r="C70" s="3"/>
      <c r="D70" s="3"/>
      <c r="E70" s="3"/>
      <c r="F70" s="3"/>
      <c r="G70" s="3"/>
      <c r="H70" s="3"/>
      <c r="I70" s="3"/>
    </row>
    <row r="71" spans="1:11" ht="18" customHeight="1">
      <c r="A71" s="170" t="s">
        <v>264</v>
      </c>
      <c r="B71" s="3"/>
      <c r="C71" s="3"/>
      <c r="D71" s="3"/>
      <c r="E71" s="3"/>
      <c r="F71" s="3"/>
      <c r="G71" s="3"/>
      <c r="H71" s="3"/>
      <c r="I71" s="3"/>
    </row>
    <row r="72" spans="1:11" ht="23.25" customHeight="1">
      <c r="A72" s="228"/>
      <c r="B72" s="229"/>
      <c r="C72" s="229"/>
      <c r="D72" s="229"/>
      <c r="E72" s="229"/>
      <c r="F72" s="229"/>
      <c r="G72" s="229"/>
      <c r="H72" s="229"/>
      <c r="I72" s="229"/>
      <c r="J72" s="229"/>
      <c r="K72" s="229"/>
    </row>
    <row r="73" spans="1:11" ht="18" customHeight="1">
      <c r="B73" s="3"/>
      <c r="C73" s="3"/>
      <c r="D73" s="3"/>
      <c r="E73" s="3"/>
      <c r="F73" s="3"/>
      <c r="G73" s="3"/>
      <c r="H73" s="3"/>
      <c r="I73" s="3"/>
      <c r="J73" s="170"/>
    </row>
    <row r="74" spans="1:11" ht="18" customHeight="1">
      <c r="B74" s="3"/>
      <c r="C74" s="3"/>
      <c r="D74" s="3"/>
      <c r="E74" s="3"/>
      <c r="F74" s="3"/>
      <c r="G74" s="3"/>
      <c r="H74" s="3"/>
      <c r="I74" s="3"/>
    </row>
    <row r="75" spans="1:11" ht="18" customHeight="1">
      <c r="B75" s="3"/>
      <c r="C75" s="3"/>
      <c r="D75" s="3"/>
      <c r="E75" s="3"/>
      <c r="F75" s="3"/>
      <c r="G75" s="3"/>
      <c r="H75" s="3"/>
      <c r="I75" s="3"/>
    </row>
    <row r="76" spans="1:11" ht="18" customHeight="1">
      <c r="A76" t="s">
        <v>72</v>
      </c>
      <c r="B76" s="3"/>
      <c r="C76" s="3"/>
      <c r="D76" s="3"/>
      <c r="E76" s="3"/>
      <c r="F76" s="3"/>
      <c r="G76" s="3"/>
      <c r="H76" s="3"/>
      <c r="I76" s="3"/>
    </row>
    <row r="77" spans="1:11" ht="18" customHeight="1">
      <c r="A77" t="s">
        <v>214</v>
      </c>
      <c r="B77" s="3"/>
      <c r="C77" s="3"/>
      <c r="D77" s="3"/>
      <c r="E77" s="3"/>
      <c r="F77" s="3"/>
      <c r="G77" s="3"/>
      <c r="H77" s="3"/>
      <c r="I77" s="3"/>
    </row>
    <row r="78" spans="1:11" ht="18" customHeight="1">
      <c r="A78" t="s">
        <v>73</v>
      </c>
      <c r="B78" s="3"/>
      <c r="C78" s="3"/>
      <c r="D78" s="3"/>
      <c r="E78" s="3"/>
      <c r="F78" s="3"/>
      <c r="G78" s="3"/>
      <c r="H78" s="3"/>
      <c r="I78" s="3"/>
    </row>
    <row r="79" spans="1:11" ht="16.5" customHeight="1">
      <c r="A79" s="3"/>
      <c r="B79" s="3"/>
      <c r="C79" s="3"/>
      <c r="D79" s="3"/>
      <c r="E79" s="3"/>
      <c r="F79" s="3"/>
      <c r="G79" s="3"/>
      <c r="H79" s="3"/>
      <c r="I79" s="3"/>
    </row>
    <row r="80" spans="1:11" ht="16.5" customHeight="1"/>
    <row r="81" spans="1:9" ht="16.5" customHeight="1"/>
    <row r="82" spans="1:9" ht="16.5" customHeight="1"/>
    <row r="83" spans="1:9" ht="16.5" customHeight="1"/>
    <row r="84" spans="1:9" ht="16.5" customHeight="1"/>
    <row r="85" spans="1:9" ht="16.5" customHeight="1"/>
    <row r="86" spans="1:9" ht="16.5" customHeight="1"/>
    <row r="87" spans="1:9" ht="16.5" customHeight="1"/>
    <row r="88" spans="1:9" ht="16.5" customHeight="1"/>
    <row r="89" spans="1:9" ht="16.5" customHeight="1"/>
    <row r="90" spans="1:9" ht="16.5" customHeight="1"/>
    <row r="91" spans="1:9" ht="16.5" customHeight="1">
      <c r="A91" s="6"/>
      <c r="B91" s="6"/>
      <c r="C91" s="6"/>
      <c r="D91" s="6"/>
      <c r="E91" s="6"/>
      <c r="F91" s="6"/>
      <c r="G91" s="6"/>
      <c r="H91" s="6"/>
      <c r="I91" s="6"/>
    </row>
    <row r="92" spans="1:9" ht="16.5" customHeight="1">
      <c r="A92" s="6"/>
      <c r="B92" s="6"/>
      <c r="C92" s="6"/>
      <c r="D92" s="6"/>
      <c r="E92" s="6"/>
      <c r="F92" s="6"/>
      <c r="G92" s="6"/>
      <c r="H92" s="6"/>
      <c r="I92" s="6"/>
    </row>
    <row r="93" spans="1:9" ht="16.5" customHeight="1">
      <c r="A93" s="6"/>
      <c r="B93" s="6"/>
      <c r="C93" s="6"/>
      <c r="D93" s="6"/>
      <c r="E93" s="6"/>
      <c r="F93" s="6"/>
      <c r="G93" s="6"/>
      <c r="H93" s="6"/>
      <c r="I93" s="6"/>
    </row>
    <row r="94" spans="1:9" ht="16.5" customHeight="1">
      <c r="A94" s="6"/>
      <c r="B94" s="6"/>
      <c r="C94" s="6"/>
      <c r="D94" s="6"/>
      <c r="E94" s="6"/>
      <c r="F94" s="6"/>
      <c r="G94" s="6"/>
      <c r="H94" s="6"/>
      <c r="I94" s="6"/>
    </row>
    <row r="95" spans="1:9" ht="16.5" customHeight="1">
      <c r="A95" s="6"/>
      <c r="B95" s="6"/>
      <c r="C95" s="6"/>
      <c r="D95" s="6"/>
      <c r="E95" s="6"/>
      <c r="F95" s="6"/>
      <c r="G95" s="6"/>
      <c r="H95" s="6"/>
      <c r="I95" s="6"/>
    </row>
    <row r="96" spans="1:9" ht="16.5" customHeight="1">
      <c r="A96" s="6"/>
      <c r="B96" s="6"/>
      <c r="C96" s="6"/>
      <c r="D96" s="6"/>
      <c r="E96" s="6"/>
      <c r="F96" s="6"/>
      <c r="G96" s="6"/>
      <c r="H96" s="6"/>
      <c r="I96" s="6"/>
    </row>
    <row r="97" spans="1:9" ht="16.5" customHeight="1">
      <c r="A97" s="6"/>
      <c r="B97" s="6"/>
      <c r="C97" s="6"/>
      <c r="D97" s="6"/>
      <c r="E97" s="6"/>
      <c r="F97" s="6"/>
      <c r="G97" s="6"/>
      <c r="H97" s="6"/>
      <c r="I97" s="6"/>
    </row>
    <row r="98" spans="1:9" ht="16.5" customHeight="1">
      <c r="A98" s="6"/>
      <c r="B98" s="6"/>
      <c r="C98" s="6"/>
      <c r="D98" s="6"/>
      <c r="E98" s="6"/>
      <c r="F98" s="6"/>
      <c r="G98" s="6"/>
      <c r="H98" s="6"/>
      <c r="I98" s="6"/>
    </row>
    <row r="99" spans="1:9" ht="16.5" customHeight="1">
      <c r="A99" s="6"/>
      <c r="B99" s="6"/>
      <c r="C99" s="6"/>
      <c r="D99" s="6"/>
      <c r="E99" s="6"/>
      <c r="F99" s="6"/>
      <c r="G99" s="6"/>
      <c r="H99" s="6"/>
      <c r="I99" s="6"/>
    </row>
    <row r="100" spans="1:9" ht="16.5" customHeight="1">
      <c r="A100" s="6"/>
      <c r="B100" s="6"/>
      <c r="C100" s="6"/>
      <c r="D100" s="6"/>
      <c r="E100" s="6"/>
      <c r="F100" s="6"/>
      <c r="G100" s="6"/>
      <c r="H100" s="6"/>
      <c r="I100" s="6"/>
    </row>
    <row r="101" spans="1:9" ht="16.5" customHeight="1">
      <c r="A101" s="6"/>
      <c r="B101" s="6"/>
      <c r="C101" s="6"/>
      <c r="D101" s="6"/>
      <c r="E101" s="6"/>
      <c r="F101" s="6"/>
      <c r="G101" s="6"/>
      <c r="H101" s="6"/>
      <c r="I101" s="6"/>
    </row>
    <row r="102" spans="1:9" ht="16.5" customHeight="1">
      <c r="A102" s="6"/>
      <c r="B102" s="6"/>
      <c r="C102" s="6"/>
      <c r="D102" s="6"/>
      <c r="E102" s="6"/>
      <c r="F102" s="6"/>
      <c r="G102" s="6"/>
      <c r="H102" s="6"/>
      <c r="I102" s="6"/>
    </row>
    <row r="103" spans="1:9" ht="16.5" customHeight="1">
      <c r="A103" s="6"/>
      <c r="B103" s="6"/>
      <c r="C103" s="6"/>
      <c r="D103" s="6"/>
      <c r="E103" s="6"/>
      <c r="F103" s="6"/>
      <c r="G103" s="6"/>
      <c r="H103" s="6"/>
      <c r="I103" s="6"/>
    </row>
    <row r="104" spans="1:9" ht="16.5" customHeight="1">
      <c r="A104" s="6"/>
      <c r="B104" s="6"/>
      <c r="C104" s="6"/>
      <c r="D104" s="6"/>
      <c r="E104" s="6"/>
      <c r="F104" s="6"/>
      <c r="G104" s="6"/>
      <c r="H104" s="6"/>
      <c r="I104" s="6"/>
    </row>
    <row r="105" spans="1:9" ht="16.5" customHeight="1">
      <c r="A105" s="6"/>
      <c r="B105" s="6"/>
      <c r="C105" s="6"/>
      <c r="D105" s="6"/>
      <c r="E105" s="6"/>
      <c r="F105" s="6"/>
      <c r="G105" s="6"/>
      <c r="H105" s="6"/>
      <c r="I105" s="6"/>
    </row>
    <row r="106" spans="1:9" ht="16.5" customHeight="1">
      <c r="A106" s="6"/>
      <c r="B106" s="6"/>
      <c r="C106" s="6"/>
      <c r="D106" s="6"/>
      <c r="E106" s="6"/>
      <c r="F106" s="6"/>
      <c r="G106" s="6"/>
      <c r="H106" s="6"/>
      <c r="I106" s="6"/>
    </row>
    <row r="107" spans="1:9" ht="16.5" customHeight="1">
      <c r="A107" s="6"/>
      <c r="B107" s="6"/>
      <c r="C107" s="6"/>
      <c r="D107" s="6"/>
      <c r="E107" s="6"/>
      <c r="F107" s="6"/>
      <c r="G107" s="6"/>
      <c r="H107" s="6"/>
      <c r="I107" s="6"/>
    </row>
    <row r="108" spans="1:9" ht="16.5" customHeight="1">
      <c r="A108" s="6"/>
      <c r="B108" s="6"/>
      <c r="C108" s="6"/>
      <c r="D108" s="6"/>
      <c r="E108" s="6"/>
      <c r="F108" s="6"/>
      <c r="G108" s="6"/>
      <c r="H108" s="6"/>
      <c r="I108" s="6"/>
    </row>
    <row r="109" spans="1:9" ht="16.5" customHeight="1">
      <c r="A109" s="6"/>
      <c r="B109" s="6"/>
      <c r="C109" s="6"/>
      <c r="D109" s="6"/>
      <c r="E109" s="6"/>
      <c r="F109" s="6"/>
      <c r="G109" s="6"/>
      <c r="H109" s="6"/>
      <c r="I109" s="6"/>
    </row>
    <row r="110" spans="1:9" ht="16.5" customHeight="1">
      <c r="A110" s="6"/>
      <c r="B110" s="6"/>
      <c r="C110" s="6"/>
      <c r="D110" s="6"/>
      <c r="E110" s="6"/>
      <c r="F110" s="6"/>
      <c r="G110" s="6"/>
      <c r="H110" s="6"/>
      <c r="I110" s="6"/>
    </row>
    <row r="111" spans="1:9" ht="16.5" customHeight="1">
      <c r="A111" s="6"/>
      <c r="B111" s="6"/>
      <c r="C111" s="6"/>
      <c r="D111" s="6"/>
      <c r="E111" s="6"/>
      <c r="F111" s="6"/>
      <c r="G111" s="6"/>
      <c r="H111" s="6"/>
      <c r="I111" s="6"/>
    </row>
    <row r="112" spans="1:9" ht="16.5" customHeight="1">
      <c r="A112" s="6"/>
      <c r="B112" s="6"/>
      <c r="C112" s="6"/>
      <c r="D112" s="6"/>
      <c r="E112" s="6"/>
      <c r="F112" s="6"/>
      <c r="G112" s="6"/>
      <c r="H112" s="6"/>
      <c r="I112" s="6"/>
    </row>
    <row r="113" spans="1:9" ht="16.5" customHeight="1">
      <c r="A113" s="6"/>
      <c r="B113" s="6"/>
      <c r="C113" s="6"/>
      <c r="D113" s="6"/>
      <c r="E113" s="6"/>
      <c r="F113" s="6"/>
      <c r="G113" s="6"/>
      <c r="H113" s="6"/>
      <c r="I113" s="6"/>
    </row>
    <row r="114" spans="1:9" ht="16.5" customHeight="1">
      <c r="A114" s="6"/>
      <c r="B114" s="6"/>
      <c r="C114" s="6"/>
      <c r="D114" s="6"/>
      <c r="E114" s="6"/>
      <c r="F114" s="6"/>
      <c r="G114" s="6"/>
      <c r="H114" s="6"/>
      <c r="I114" s="6"/>
    </row>
    <row r="115" spans="1:9" ht="16.5" customHeight="1">
      <c r="A115" s="6"/>
      <c r="B115" s="6"/>
      <c r="C115" s="6"/>
      <c r="D115" s="6"/>
      <c r="E115" s="6"/>
      <c r="F115" s="6"/>
      <c r="G115" s="6"/>
      <c r="H115" s="6"/>
      <c r="I115" s="6"/>
    </row>
    <row r="116" spans="1:9" ht="16.5" customHeight="1">
      <c r="A116" s="6"/>
      <c r="B116" s="6"/>
      <c r="C116" s="6"/>
      <c r="D116" s="6"/>
      <c r="E116" s="6"/>
      <c r="F116" s="6"/>
      <c r="G116" s="6"/>
      <c r="H116" s="6"/>
      <c r="I116" s="6"/>
    </row>
    <row r="117" spans="1:9" ht="16.5" customHeight="1">
      <c r="A117" s="6"/>
      <c r="B117" s="6"/>
      <c r="C117" s="6"/>
      <c r="D117" s="6"/>
      <c r="E117" s="6"/>
      <c r="F117" s="6"/>
      <c r="G117" s="6"/>
      <c r="H117" s="6"/>
      <c r="I117" s="6"/>
    </row>
    <row r="118" spans="1:9" ht="16.5" customHeight="1">
      <c r="A118" s="6"/>
      <c r="B118" s="6"/>
      <c r="C118" s="6"/>
      <c r="D118" s="6"/>
      <c r="E118" s="6"/>
      <c r="F118" s="6"/>
      <c r="G118" s="6"/>
      <c r="H118" s="6"/>
      <c r="I118" s="6"/>
    </row>
    <row r="119" spans="1:9" ht="16.5" customHeight="1">
      <c r="A119" s="6"/>
      <c r="B119" s="6"/>
      <c r="C119" s="6"/>
      <c r="D119" s="6"/>
      <c r="E119" s="6"/>
      <c r="F119" s="6"/>
      <c r="G119" s="6"/>
      <c r="H119" s="6"/>
      <c r="I119" s="6"/>
    </row>
    <row r="120" spans="1:9" ht="16.5" customHeight="1">
      <c r="A120" s="6"/>
      <c r="B120" s="6"/>
      <c r="C120" s="6"/>
      <c r="D120" s="6"/>
      <c r="E120" s="6"/>
      <c r="F120" s="6"/>
      <c r="G120" s="6"/>
      <c r="H120" s="6"/>
      <c r="I120" s="6"/>
    </row>
    <row r="121" spans="1:9" ht="16.5" customHeight="1">
      <c r="A121" s="6"/>
      <c r="B121" s="6"/>
      <c r="C121" s="6"/>
      <c r="D121" s="6"/>
      <c r="E121" s="6"/>
      <c r="F121" s="6"/>
      <c r="G121" s="6"/>
      <c r="H121" s="6"/>
      <c r="I121" s="6"/>
    </row>
    <row r="122" spans="1:9" ht="16.5" customHeight="1">
      <c r="A122" s="6"/>
      <c r="B122" s="6"/>
      <c r="C122" s="6"/>
      <c r="D122" s="6"/>
      <c r="E122" s="6"/>
      <c r="F122" s="6"/>
      <c r="G122" s="6"/>
      <c r="H122" s="6"/>
      <c r="I122" s="6"/>
    </row>
    <row r="123" spans="1:9" ht="16.5" customHeight="1">
      <c r="A123" s="6"/>
      <c r="B123" s="6"/>
      <c r="C123" s="6"/>
      <c r="D123" s="6"/>
      <c r="E123" s="6"/>
      <c r="F123" s="6"/>
      <c r="G123" s="6"/>
      <c r="H123" s="6"/>
      <c r="I123" s="6"/>
    </row>
    <row r="124" spans="1:9" ht="16.5" customHeight="1">
      <c r="A124" s="6"/>
      <c r="B124" s="6"/>
      <c r="C124" s="6"/>
      <c r="D124" s="6"/>
      <c r="E124" s="6"/>
      <c r="F124" s="6"/>
      <c r="G124" s="6"/>
      <c r="H124" s="6"/>
      <c r="I124" s="6"/>
    </row>
    <row r="125" spans="1:9" ht="16.5" customHeight="1">
      <c r="A125" s="6"/>
      <c r="B125" s="6"/>
      <c r="C125" s="6"/>
      <c r="D125" s="6"/>
      <c r="E125" s="6"/>
      <c r="F125" s="6"/>
      <c r="G125" s="6"/>
      <c r="H125" s="6"/>
      <c r="I125" s="6"/>
    </row>
    <row r="126" spans="1:9" ht="16.5" customHeight="1">
      <c r="A126" s="6"/>
      <c r="B126" s="6"/>
      <c r="C126" s="6"/>
      <c r="D126" s="6"/>
      <c r="E126" s="6"/>
      <c r="F126" s="6"/>
      <c r="G126" s="6"/>
      <c r="H126" s="6"/>
      <c r="I126" s="6"/>
    </row>
    <row r="127" spans="1:9" ht="16.5" customHeight="1">
      <c r="A127" s="6"/>
      <c r="B127" s="6"/>
      <c r="C127" s="6"/>
      <c r="D127" s="6"/>
      <c r="E127" s="6"/>
      <c r="F127" s="6"/>
      <c r="G127" s="6"/>
      <c r="H127" s="6"/>
      <c r="I127" s="6"/>
    </row>
    <row r="128" spans="1:9" ht="16.5" customHeight="1">
      <c r="A128" s="6"/>
      <c r="B128" s="6"/>
      <c r="C128" s="6"/>
      <c r="D128" s="6"/>
      <c r="E128" s="6"/>
      <c r="F128" s="6"/>
      <c r="G128" s="6"/>
      <c r="H128" s="6"/>
      <c r="I128" s="6"/>
    </row>
    <row r="129" spans="1:9" ht="16.5" customHeight="1">
      <c r="A129" s="6"/>
      <c r="B129" s="6"/>
      <c r="C129" s="6"/>
      <c r="D129" s="6"/>
      <c r="E129" s="6"/>
      <c r="F129" s="6"/>
      <c r="G129" s="6"/>
      <c r="H129" s="6"/>
      <c r="I129" s="6"/>
    </row>
    <row r="130" spans="1:9" ht="16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9" ht="16.5" customHeight="1">
      <c r="A131" s="6"/>
      <c r="B131" s="6"/>
      <c r="C131" s="6"/>
      <c r="D131" s="6"/>
      <c r="E131" s="6"/>
      <c r="F131" s="6"/>
      <c r="G131" s="6"/>
      <c r="H131" s="6"/>
      <c r="I131" s="6"/>
    </row>
    <row r="132" spans="1:9" ht="16.5" customHeight="1">
      <c r="A132" s="6"/>
      <c r="B132" s="6"/>
      <c r="C132" s="6"/>
      <c r="D132" s="6"/>
      <c r="E132" s="6"/>
      <c r="F132" s="6"/>
      <c r="G132" s="6"/>
      <c r="H132" s="6"/>
      <c r="I132" s="6"/>
    </row>
    <row r="133" spans="1:9" ht="16.5" customHeight="1">
      <c r="A133" s="6"/>
      <c r="B133" s="6"/>
      <c r="C133" s="6"/>
      <c r="D133" s="6"/>
      <c r="E133" s="6"/>
      <c r="F133" s="6"/>
      <c r="G133" s="6"/>
      <c r="H133" s="6"/>
      <c r="I133" s="6"/>
    </row>
    <row r="134" spans="1:9" ht="16.5" customHeight="1">
      <c r="A134" s="6"/>
      <c r="B134" s="6"/>
      <c r="C134" s="6"/>
      <c r="D134" s="6"/>
      <c r="E134" s="6"/>
      <c r="F134" s="6"/>
      <c r="G134" s="6"/>
      <c r="H134" s="6"/>
      <c r="I134" s="6"/>
    </row>
    <row r="135" spans="1:9" ht="16.5" customHeight="1">
      <c r="A135" s="6"/>
      <c r="B135" s="6"/>
      <c r="C135" s="6"/>
      <c r="D135" s="6"/>
      <c r="E135" s="6"/>
      <c r="F135" s="6"/>
      <c r="G135" s="6"/>
      <c r="H135" s="6"/>
      <c r="I135" s="6"/>
    </row>
    <row r="136" spans="1:9" ht="16.5" customHeight="1">
      <c r="A136" s="6"/>
      <c r="B136" s="6"/>
      <c r="C136" s="6"/>
      <c r="D136" s="6"/>
      <c r="E136" s="6"/>
      <c r="F136" s="6"/>
      <c r="G136" s="6"/>
      <c r="H136" s="6"/>
      <c r="I136" s="6"/>
    </row>
    <row r="137" spans="1:9" ht="16.5" customHeight="1">
      <c r="A137" s="6"/>
      <c r="B137" s="6"/>
      <c r="C137" s="6"/>
      <c r="D137" s="6"/>
      <c r="E137" s="6"/>
      <c r="F137" s="6"/>
      <c r="G137" s="6"/>
      <c r="H137" s="6"/>
      <c r="I137" s="6"/>
    </row>
    <row r="138" spans="1:9" ht="16.5" customHeight="1">
      <c r="A138" s="6"/>
      <c r="B138" s="6"/>
      <c r="C138" s="6"/>
      <c r="D138" s="6"/>
      <c r="E138" s="6"/>
      <c r="F138" s="6"/>
      <c r="G138" s="6"/>
      <c r="H138" s="6"/>
      <c r="I138" s="6"/>
    </row>
    <row r="139" spans="1:9" ht="16.5" customHeight="1">
      <c r="A139" s="6"/>
      <c r="B139" s="6"/>
      <c r="C139" s="6"/>
      <c r="D139" s="6"/>
      <c r="E139" s="6"/>
      <c r="F139" s="6"/>
      <c r="G139" s="6"/>
      <c r="H139" s="6"/>
      <c r="I139" s="6"/>
    </row>
    <row r="140" spans="1:9" ht="16.5" customHeight="1">
      <c r="A140" s="6"/>
      <c r="B140" s="6"/>
      <c r="C140" s="6"/>
      <c r="D140" s="6"/>
      <c r="E140" s="6"/>
      <c r="F140" s="6"/>
      <c r="G140" s="6"/>
      <c r="H140" s="6"/>
      <c r="I140" s="6"/>
    </row>
    <row r="141" spans="1:9" ht="16.5" customHeight="1">
      <c r="A141" s="6"/>
      <c r="B141" s="6"/>
      <c r="C141" s="6"/>
      <c r="D141" s="6"/>
      <c r="E141" s="6"/>
      <c r="F141" s="6"/>
      <c r="G141" s="6"/>
      <c r="H141" s="6"/>
      <c r="I141" s="6"/>
    </row>
    <row r="142" spans="1:9" ht="16.5" customHeight="1">
      <c r="A142" s="6"/>
      <c r="B142" s="6"/>
      <c r="C142" s="6"/>
      <c r="D142" s="6"/>
      <c r="E142" s="6"/>
      <c r="F142" s="6"/>
      <c r="G142" s="6"/>
      <c r="H142" s="6"/>
      <c r="I142" s="6"/>
    </row>
    <row r="143" spans="1:9" ht="16.5" customHeight="1">
      <c r="A143" s="6"/>
      <c r="B143" s="6"/>
      <c r="C143" s="6"/>
      <c r="D143" s="6"/>
      <c r="E143" s="6"/>
      <c r="F143" s="6"/>
      <c r="G143" s="6"/>
      <c r="H143" s="6"/>
      <c r="I143" s="6"/>
    </row>
    <row r="144" spans="1:9" ht="16.5" customHeight="1">
      <c r="A144" s="6"/>
      <c r="B144" s="6"/>
      <c r="C144" s="6"/>
      <c r="D144" s="6"/>
      <c r="E144" s="6"/>
      <c r="F144" s="6"/>
      <c r="G144" s="6"/>
      <c r="H144" s="6"/>
      <c r="I144" s="6"/>
    </row>
    <row r="145" spans="1:9" ht="16.5" customHeight="1">
      <c r="A145" s="6"/>
      <c r="B145" s="6"/>
      <c r="C145" s="6"/>
      <c r="D145" s="6"/>
      <c r="E145" s="6"/>
      <c r="F145" s="6"/>
      <c r="G145" s="6"/>
      <c r="H145" s="6"/>
      <c r="I145" s="6"/>
    </row>
    <row r="146" spans="1:9" ht="16.5" customHeight="1">
      <c r="A146" s="6"/>
      <c r="B146" s="6"/>
      <c r="C146" s="6"/>
      <c r="D146" s="6"/>
      <c r="E146" s="6"/>
      <c r="F146" s="6"/>
      <c r="G146" s="6"/>
      <c r="H146" s="6"/>
      <c r="I146" s="6"/>
    </row>
    <row r="147" spans="1:9" ht="16.5" customHeight="1">
      <c r="A147" s="6"/>
      <c r="B147" s="6"/>
      <c r="C147" s="6"/>
      <c r="D147" s="6"/>
      <c r="E147" s="6"/>
      <c r="F147" s="6"/>
      <c r="G147" s="6"/>
      <c r="H147" s="6"/>
      <c r="I147" s="6"/>
    </row>
    <row r="148" spans="1:9" ht="16.5" customHeight="1">
      <c r="A148" s="6"/>
      <c r="B148" s="6"/>
      <c r="C148" s="6"/>
      <c r="D148" s="6"/>
      <c r="E148" s="6"/>
      <c r="F148" s="6"/>
      <c r="G148" s="6"/>
      <c r="H148" s="6"/>
      <c r="I148" s="6"/>
    </row>
    <row r="149" spans="1:9" ht="16.5" customHeight="1">
      <c r="A149" s="6"/>
      <c r="B149" s="6"/>
      <c r="C149" s="6"/>
      <c r="D149" s="6"/>
      <c r="E149" s="6"/>
      <c r="F149" s="6"/>
      <c r="G149" s="6"/>
      <c r="H149" s="6"/>
      <c r="I149" s="6"/>
    </row>
    <row r="150" spans="1:9" ht="16.5" customHeight="1">
      <c r="A150" s="6"/>
      <c r="B150" s="6"/>
      <c r="C150" s="6"/>
      <c r="D150" s="6"/>
      <c r="E150" s="6"/>
      <c r="F150" s="6"/>
      <c r="G150" s="6"/>
      <c r="H150" s="6"/>
      <c r="I150" s="6"/>
    </row>
    <row r="151" spans="1:9" ht="16.5" customHeight="1">
      <c r="A151" s="6"/>
      <c r="B151" s="6"/>
      <c r="C151" s="6"/>
      <c r="D151" s="6"/>
      <c r="E151" s="6"/>
      <c r="F151" s="6"/>
      <c r="G151" s="6"/>
      <c r="H151" s="6"/>
      <c r="I151" s="6"/>
    </row>
    <row r="152" spans="1:9" ht="16.5" customHeight="1">
      <c r="A152" s="6"/>
      <c r="B152" s="6"/>
      <c r="C152" s="6"/>
      <c r="D152" s="6"/>
      <c r="E152" s="6"/>
      <c r="F152" s="6"/>
      <c r="G152" s="6"/>
      <c r="H152" s="6"/>
      <c r="I152" s="6"/>
    </row>
    <row r="153" spans="1:9" ht="16.5" customHeight="1">
      <c r="A153" s="6"/>
      <c r="B153" s="6"/>
      <c r="C153" s="6"/>
      <c r="D153" s="6"/>
      <c r="E153" s="6"/>
      <c r="F153" s="6"/>
      <c r="G153" s="6"/>
      <c r="H153" s="6"/>
      <c r="I153" s="6"/>
    </row>
    <row r="154" spans="1:9" ht="16.5" customHeight="1">
      <c r="A154" s="6"/>
      <c r="B154" s="6"/>
      <c r="C154" s="6"/>
      <c r="D154" s="6"/>
      <c r="E154" s="6"/>
      <c r="F154" s="6"/>
      <c r="G154" s="6"/>
      <c r="H154" s="6"/>
      <c r="I154" s="6"/>
    </row>
    <row r="155" spans="1:9" ht="16.5" customHeight="1">
      <c r="A155" s="6"/>
      <c r="B155" s="6"/>
      <c r="C155" s="6"/>
      <c r="D155" s="6"/>
      <c r="E155" s="6"/>
      <c r="F155" s="6"/>
      <c r="G155" s="6"/>
      <c r="H155" s="6"/>
      <c r="I155" s="6"/>
    </row>
    <row r="156" spans="1:9" ht="16.5" customHeight="1">
      <c r="A156" s="6"/>
      <c r="B156" s="6"/>
      <c r="C156" s="6"/>
      <c r="D156" s="6"/>
      <c r="E156" s="6"/>
      <c r="F156" s="6"/>
      <c r="G156" s="6"/>
      <c r="H156" s="6"/>
      <c r="I156" s="6"/>
    </row>
    <row r="157" spans="1:9" ht="16.5" customHeight="1">
      <c r="A157" s="6"/>
      <c r="B157" s="6"/>
      <c r="C157" s="6"/>
      <c r="D157" s="6"/>
      <c r="E157" s="6"/>
      <c r="F157" s="6"/>
      <c r="G157" s="6"/>
      <c r="H157" s="6"/>
      <c r="I157" s="6"/>
    </row>
    <row r="158" spans="1:9" ht="16.5" customHeight="1">
      <c r="A158" s="6"/>
      <c r="B158" s="6"/>
      <c r="C158" s="6"/>
      <c r="D158" s="6"/>
      <c r="E158" s="6"/>
      <c r="F158" s="6"/>
      <c r="G158" s="6"/>
      <c r="H158" s="6"/>
      <c r="I158" s="6"/>
    </row>
    <row r="159" spans="1:9" ht="16.5" customHeight="1">
      <c r="A159" s="6"/>
      <c r="B159" s="6"/>
      <c r="C159" s="6"/>
      <c r="D159" s="6"/>
      <c r="E159" s="6"/>
      <c r="F159" s="6"/>
      <c r="G159" s="6"/>
      <c r="H159" s="6"/>
      <c r="I159" s="6"/>
    </row>
    <row r="160" spans="1:9" ht="16.5" customHeight="1">
      <c r="A160" s="6"/>
      <c r="B160" s="6"/>
      <c r="C160" s="6"/>
      <c r="D160" s="6"/>
      <c r="E160" s="6"/>
      <c r="F160" s="6"/>
      <c r="G160" s="6"/>
      <c r="H160" s="6"/>
      <c r="I160" s="6"/>
    </row>
    <row r="161" spans="1:9" ht="16.5" customHeight="1">
      <c r="A161" s="6"/>
      <c r="B161" s="6"/>
      <c r="C161" s="6"/>
      <c r="D161" s="6"/>
      <c r="E161" s="6"/>
      <c r="F161" s="6"/>
      <c r="G161" s="6"/>
      <c r="H161" s="6"/>
      <c r="I161" s="6"/>
    </row>
    <row r="162" spans="1:9" ht="16.5" customHeight="1">
      <c r="A162" s="6"/>
      <c r="B162" s="6"/>
      <c r="C162" s="6"/>
      <c r="D162" s="6"/>
      <c r="E162" s="6"/>
      <c r="F162" s="6"/>
      <c r="G162" s="6"/>
      <c r="H162" s="6"/>
      <c r="I162" s="6"/>
    </row>
    <row r="163" spans="1:9" ht="16.5" customHeight="1">
      <c r="A163" s="6"/>
      <c r="B163" s="6"/>
      <c r="C163" s="6"/>
      <c r="D163" s="6"/>
      <c r="E163" s="6"/>
      <c r="F163" s="6"/>
      <c r="G163" s="6"/>
      <c r="H163" s="6"/>
      <c r="I163" s="6"/>
    </row>
    <row r="164" spans="1:9" ht="16.5" customHeight="1">
      <c r="A164" s="6"/>
      <c r="B164" s="6"/>
      <c r="C164" s="6"/>
      <c r="D164" s="6"/>
      <c r="E164" s="6"/>
      <c r="F164" s="6"/>
      <c r="G164" s="6"/>
      <c r="H164" s="6"/>
      <c r="I164" s="6"/>
    </row>
    <row r="165" spans="1:9" ht="16.5" customHeight="1">
      <c r="A165" s="6"/>
      <c r="B165" s="6"/>
      <c r="C165" s="6"/>
      <c r="D165" s="6"/>
      <c r="E165" s="6"/>
      <c r="F165" s="6"/>
      <c r="G165" s="6"/>
      <c r="H165" s="6"/>
      <c r="I165" s="6"/>
    </row>
    <row r="166" spans="1:9" ht="16.5" customHeight="1">
      <c r="A166" s="6"/>
      <c r="B166" s="6"/>
      <c r="C166" s="6"/>
      <c r="D166" s="6"/>
      <c r="E166" s="6"/>
      <c r="F166" s="6"/>
      <c r="G166" s="6"/>
      <c r="H166" s="6"/>
      <c r="I166" s="6"/>
    </row>
    <row r="167" spans="1:9" ht="16.5" customHeight="1">
      <c r="A167" s="6"/>
      <c r="B167" s="6"/>
      <c r="C167" s="6"/>
      <c r="D167" s="6"/>
      <c r="E167" s="6"/>
      <c r="F167" s="6"/>
      <c r="G167" s="6"/>
      <c r="H167" s="6"/>
      <c r="I167" s="6"/>
    </row>
    <row r="168" spans="1:9" ht="16.5" customHeight="1">
      <c r="A168" s="6"/>
      <c r="B168" s="6"/>
      <c r="C168" s="6"/>
      <c r="D168" s="6"/>
      <c r="E168" s="6"/>
      <c r="F168" s="6"/>
      <c r="G168" s="6"/>
      <c r="H168" s="6"/>
      <c r="I168" s="6"/>
    </row>
    <row r="169" spans="1:9" ht="16.5" customHeight="1">
      <c r="A169" s="6"/>
      <c r="B169" s="6"/>
      <c r="C169" s="6"/>
      <c r="D169" s="6"/>
      <c r="E169" s="6"/>
      <c r="F169" s="6"/>
      <c r="G169" s="6"/>
      <c r="H169" s="6"/>
      <c r="I169" s="6"/>
    </row>
    <row r="170" spans="1:9" ht="16.5" customHeight="1">
      <c r="A170" s="6"/>
      <c r="B170" s="6"/>
      <c r="C170" s="6"/>
      <c r="D170" s="6"/>
      <c r="E170" s="6"/>
      <c r="F170" s="6"/>
      <c r="G170" s="6"/>
      <c r="H170" s="6"/>
      <c r="I170" s="6"/>
    </row>
    <row r="171" spans="1:9" ht="16.5" customHeight="1">
      <c r="A171" s="6"/>
      <c r="B171" s="6"/>
      <c r="C171" s="6"/>
      <c r="D171" s="6"/>
      <c r="E171" s="6"/>
      <c r="F171" s="6"/>
      <c r="G171" s="6"/>
      <c r="H171" s="6"/>
      <c r="I171" s="6"/>
    </row>
    <row r="172" spans="1:9" ht="16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9" ht="16.5" customHeight="1">
      <c r="A173" s="6"/>
      <c r="B173" s="6"/>
      <c r="C173" s="6"/>
      <c r="D173" s="6"/>
      <c r="E173" s="6"/>
      <c r="F173" s="6"/>
      <c r="G173" s="6"/>
      <c r="H173" s="6"/>
      <c r="I173" s="6"/>
    </row>
    <row r="174" spans="1:9" ht="16.5" customHeight="1">
      <c r="A174" s="6"/>
      <c r="B174" s="6"/>
      <c r="C174" s="6"/>
      <c r="D174" s="6"/>
      <c r="E174" s="6"/>
      <c r="F174" s="6"/>
      <c r="G174" s="6"/>
      <c r="H174" s="6"/>
      <c r="I174" s="6"/>
    </row>
    <row r="175" spans="1:9" ht="16.5" customHeight="1">
      <c r="A175" s="6"/>
      <c r="B175" s="6"/>
      <c r="C175" s="6"/>
      <c r="D175" s="6"/>
      <c r="E175" s="6"/>
      <c r="F175" s="6"/>
      <c r="G175" s="6"/>
      <c r="H175" s="6"/>
      <c r="I175" s="6"/>
    </row>
    <row r="176" spans="1:9" ht="16.5" customHeight="1">
      <c r="A176" s="6"/>
      <c r="B176" s="6"/>
      <c r="C176" s="6"/>
      <c r="D176" s="6"/>
      <c r="E176" s="6"/>
      <c r="F176" s="6"/>
      <c r="G176" s="6"/>
      <c r="H176" s="6"/>
      <c r="I176" s="6"/>
    </row>
    <row r="177" spans="1:9" ht="16.5" customHeight="1">
      <c r="A177" s="6"/>
      <c r="B177" s="6"/>
      <c r="C177" s="6"/>
      <c r="D177" s="6"/>
      <c r="E177" s="6"/>
      <c r="F177" s="6"/>
      <c r="G177" s="6"/>
      <c r="H177" s="6"/>
      <c r="I177" s="6"/>
    </row>
    <row r="178" spans="1:9" ht="16.5" customHeight="1">
      <c r="A178" s="6"/>
      <c r="B178" s="6"/>
      <c r="C178" s="6"/>
      <c r="D178" s="6"/>
      <c r="E178" s="6"/>
      <c r="F178" s="6"/>
      <c r="G178" s="6"/>
      <c r="H178" s="6"/>
      <c r="I178" s="6"/>
    </row>
    <row r="179" spans="1:9" ht="16.5" customHeight="1">
      <c r="A179" s="6"/>
      <c r="B179" s="6"/>
      <c r="C179" s="6"/>
      <c r="D179" s="6"/>
      <c r="E179" s="6"/>
      <c r="F179" s="6"/>
      <c r="G179" s="6"/>
      <c r="H179" s="6"/>
      <c r="I179" s="6"/>
    </row>
    <row r="180" spans="1:9" ht="16.5" customHeight="1">
      <c r="A180" s="6"/>
      <c r="B180" s="6"/>
      <c r="C180" s="6"/>
      <c r="D180" s="6"/>
      <c r="E180" s="6"/>
      <c r="F180" s="6"/>
      <c r="G180" s="6"/>
      <c r="H180" s="6"/>
      <c r="I180" s="6"/>
    </row>
    <row r="181" spans="1:9" ht="16.5" customHeight="1">
      <c r="A181" s="6"/>
      <c r="B181" s="6"/>
      <c r="C181" s="6"/>
      <c r="D181" s="6"/>
      <c r="E181" s="6"/>
      <c r="F181" s="6"/>
      <c r="G181" s="6"/>
      <c r="H181" s="6"/>
      <c r="I181" s="6"/>
    </row>
    <row r="182" spans="1:9" ht="16.5" customHeight="1">
      <c r="A182" s="6"/>
      <c r="B182" s="6"/>
      <c r="C182" s="6"/>
      <c r="D182" s="6"/>
      <c r="E182" s="6"/>
      <c r="F182" s="6"/>
      <c r="G182" s="6"/>
      <c r="H182" s="6"/>
      <c r="I182" s="6"/>
    </row>
    <row r="183" spans="1:9" ht="16.5" customHeight="1">
      <c r="A183" s="6"/>
      <c r="B183" s="6"/>
      <c r="C183" s="6"/>
      <c r="D183" s="6"/>
      <c r="E183" s="6"/>
      <c r="F183" s="6"/>
      <c r="G183" s="6"/>
      <c r="H183" s="6"/>
      <c r="I183" s="6"/>
    </row>
    <row r="184" spans="1:9" ht="16.5" customHeight="1">
      <c r="A184" s="6"/>
      <c r="B184" s="6"/>
      <c r="C184" s="6"/>
      <c r="D184" s="6"/>
      <c r="E184" s="6"/>
      <c r="F184" s="6"/>
      <c r="G184" s="6"/>
      <c r="H184" s="6"/>
      <c r="I184" s="6"/>
    </row>
    <row r="185" spans="1:9" ht="16.5" customHeight="1">
      <c r="A185" s="6"/>
      <c r="B185" s="6"/>
      <c r="C185" s="6"/>
      <c r="D185" s="6"/>
      <c r="E185" s="6"/>
      <c r="F185" s="6"/>
      <c r="G185" s="6"/>
      <c r="H185" s="6"/>
      <c r="I185" s="6"/>
    </row>
    <row r="186" spans="1:9" ht="16.5" customHeight="1">
      <c r="A186" s="6"/>
      <c r="B186" s="6"/>
      <c r="C186" s="6"/>
      <c r="D186" s="6"/>
      <c r="E186" s="6"/>
      <c r="F186" s="6"/>
      <c r="G186" s="6"/>
      <c r="H186" s="6"/>
      <c r="I186" s="6"/>
    </row>
    <row r="187" spans="1:9" ht="16.5" customHeight="1">
      <c r="A187" s="6"/>
      <c r="B187" s="6"/>
      <c r="C187" s="6"/>
      <c r="D187" s="6"/>
      <c r="E187" s="6"/>
      <c r="F187" s="6"/>
      <c r="G187" s="6"/>
      <c r="H187" s="6"/>
      <c r="I187" s="6"/>
    </row>
    <row r="188" spans="1:9" ht="16.5" customHeight="1">
      <c r="A188" s="6"/>
      <c r="B188" s="6"/>
      <c r="C188" s="6"/>
      <c r="D188" s="6"/>
      <c r="E188" s="6"/>
      <c r="F188" s="6"/>
      <c r="G188" s="6"/>
      <c r="H188" s="6"/>
      <c r="I188" s="6"/>
    </row>
    <row r="189" spans="1:9" ht="16.5" customHeight="1">
      <c r="A189" s="6"/>
      <c r="B189" s="6"/>
      <c r="C189" s="6"/>
      <c r="D189" s="6"/>
      <c r="E189" s="6"/>
      <c r="F189" s="6"/>
      <c r="G189" s="6"/>
      <c r="H189" s="6"/>
      <c r="I189" s="6"/>
    </row>
    <row r="190" spans="1:9" ht="16.5" customHeight="1">
      <c r="A190" s="6"/>
      <c r="B190" s="6"/>
      <c r="C190" s="6"/>
      <c r="D190" s="6"/>
      <c r="E190" s="6"/>
      <c r="F190" s="6"/>
      <c r="G190" s="6"/>
      <c r="H190" s="6"/>
      <c r="I190" s="6"/>
    </row>
    <row r="191" spans="1:9" ht="16.5" customHeight="1">
      <c r="A191" s="6"/>
      <c r="B191" s="6"/>
      <c r="C191" s="6"/>
      <c r="D191" s="6"/>
      <c r="E191" s="6"/>
      <c r="F191" s="6"/>
      <c r="G191" s="6"/>
      <c r="H191" s="6"/>
      <c r="I191" s="6"/>
    </row>
    <row r="192" spans="1:9" ht="16.5" customHeight="1">
      <c r="A192" s="6"/>
      <c r="B192" s="6"/>
      <c r="C192" s="6"/>
      <c r="D192" s="6"/>
      <c r="E192" s="6"/>
      <c r="F192" s="6"/>
      <c r="G192" s="6"/>
      <c r="H192" s="6"/>
      <c r="I192" s="6"/>
    </row>
    <row r="193" spans="1:9" ht="16.5" customHeight="1">
      <c r="A193" s="6"/>
      <c r="B193" s="6"/>
      <c r="C193" s="6"/>
      <c r="D193" s="6"/>
      <c r="E193" s="6"/>
      <c r="F193" s="6"/>
      <c r="G193" s="6"/>
      <c r="H193" s="6"/>
      <c r="I193" s="6"/>
    </row>
    <row r="194" spans="1:9" ht="16.5" customHeight="1">
      <c r="A194" s="6"/>
      <c r="B194" s="6"/>
      <c r="C194" s="6"/>
      <c r="D194" s="6"/>
      <c r="E194" s="6"/>
      <c r="F194" s="6"/>
      <c r="G194" s="6"/>
      <c r="H194" s="6"/>
      <c r="I194" s="6"/>
    </row>
    <row r="195" spans="1:9" ht="16.5" customHeight="1">
      <c r="A195" s="6"/>
      <c r="B195" s="6"/>
      <c r="C195" s="6"/>
      <c r="D195" s="6"/>
      <c r="E195" s="6"/>
      <c r="F195" s="6"/>
      <c r="G195" s="6"/>
      <c r="H195" s="6"/>
      <c r="I195" s="6"/>
    </row>
    <row r="196" spans="1:9" ht="16.5" customHeight="1">
      <c r="A196" s="6"/>
      <c r="B196" s="6"/>
      <c r="C196" s="6"/>
      <c r="D196" s="6"/>
      <c r="E196" s="6"/>
      <c r="F196" s="6"/>
      <c r="G196" s="6"/>
      <c r="H196" s="6"/>
      <c r="I196" s="6"/>
    </row>
    <row r="197" spans="1:9" ht="16.5" customHeight="1">
      <c r="A197" s="6"/>
      <c r="B197" s="6"/>
      <c r="C197" s="6"/>
      <c r="D197" s="6"/>
      <c r="E197" s="6"/>
      <c r="F197" s="6"/>
      <c r="G197" s="6"/>
      <c r="H197" s="6"/>
    </row>
    <row r="198" spans="1:9" ht="16.5" customHeight="1"/>
    <row r="199" spans="1:9" ht="16.5" customHeight="1"/>
    <row r="200" spans="1:9" ht="16.5" customHeight="1"/>
    <row r="201" spans="1:9" ht="16.5" customHeight="1"/>
    <row r="202" spans="1:9" ht="16.5" customHeight="1"/>
    <row r="203" spans="1:9" ht="16.5" customHeight="1"/>
    <row r="204" spans="1:9" ht="16.5" customHeight="1"/>
    <row r="205" spans="1:9" ht="16.5" customHeight="1"/>
    <row r="206" spans="1:9" ht="16.5" customHeight="1"/>
    <row r="207" spans="1:9" ht="16.5" customHeight="1"/>
    <row r="208" spans="1:9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</sheetData>
  <mergeCells count="3">
    <mergeCell ref="A1:I1"/>
    <mergeCell ref="A3:I3"/>
    <mergeCell ref="A72:K72"/>
  </mergeCells>
  <pageMargins left="1.17" right="0.7" top="0.56000000000000005" bottom="0.34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5"/>
  <sheetViews>
    <sheetView zoomScaleNormal="100" workbookViewId="0">
      <selection activeCell="D6" sqref="D6:H11"/>
    </sheetView>
  </sheetViews>
  <sheetFormatPr defaultRowHeight="12.75"/>
  <cols>
    <col min="1" max="1" width="4.42578125" style="7" customWidth="1"/>
    <col min="2" max="2" width="41.5703125" style="7" customWidth="1"/>
    <col min="3" max="3" width="8.85546875" style="7" customWidth="1"/>
    <col min="4" max="4" width="12" style="7" customWidth="1"/>
    <col min="5" max="5" width="11.140625" style="7" customWidth="1"/>
    <col min="6" max="6" width="14.140625" style="7" customWidth="1"/>
    <col min="7" max="7" width="9.140625" style="7"/>
    <col min="8" max="8" width="11.42578125" style="7" customWidth="1"/>
    <col min="9" max="16384" width="9.140625" style="7"/>
  </cols>
  <sheetData>
    <row r="1" spans="1:8">
      <c r="G1" t="s">
        <v>75</v>
      </c>
    </row>
    <row r="2" spans="1:8" s="175" customFormat="1" ht="35.25" customHeight="1">
      <c r="A2" s="230" t="s">
        <v>184</v>
      </c>
      <c r="B2" s="231"/>
      <c r="C2" s="231"/>
      <c r="D2" s="231"/>
      <c r="E2" s="231"/>
      <c r="F2" s="231"/>
      <c r="G2" s="231"/>
      <c r="H2" s="231"/>
    </row>
    <row r="3" spans="1:8" ht="23.25" customHeight="1">
      <c r="A3" s="232"/>
      <c r="B3" s="232"/>
      <c r="C3" s="232"/>
      <c r="D3" s="232"/>
      <c r="E3" s="232"/>
      <c r="F3" s="232"/>
      <c r="G3" s="232"/>
      <c r="H3" s="232"/>
    </row>
    <row r="4" spans="1:8" ht="32.25" customHeight="1">
      <c r="A4" s="8"/>
      <c r="B4" s="233" t="s">
        <v>74</v>
      </c>
      <c r="C4" s="233" t="s">
        <v>11</v>
      </c>
      <c r="D4" s="235" t="s">
        <v>185</v>
      </c>
      <c r="E4" s="236"/>
      <c r="F4" s="237"/>
      <c r="G4" s="233" t="s">
        <v>186</v>
      </c>
      <c r="H4" s="166" t="s">
        <v>87</v>
      </c>
    </row>
    <row r="5" spans="1:8" ht="23.25" customHeight="1">
      <c r="A5" s="10"/>
      <c r="B5" s="234"/>
      <c r="C5" s="234"/>
      <c r="D5" s="173" t="s">
        <v>82</v>
      </c>
      <c r="E5" s="173" t="s">
        <v>19</v>
      </c>
      <c r="F5" s="166" t="s">
        <v>86</v>
      </c>
      <c r="G5" s="234"/>
      <c r="H5" s="9" t="s">
        <v>3</v>
      </c>
    </row>
    <row r="6" spans="1:8" ht="24.75" customHeight="1">
      <c r="A6" s="11">
        <v>1</v>
      </c>
      <c r="B6" s="12" t="s">
        <v>76</v>
      </c>
      <c r="C6" s="173" t="s">
        <v>83</v>
      </c>
      <c r="D6" s="14">
        <v>272760.17117790697</v>
      </c>
      <c r="E6" s="14">
        <v>298932.21000000002</v>
      </c>
      <c r="F6" s="15">
        <f>E6/D6*100</f>
        <v>109.59525678146844</v>
      </c>
      <c r="G6" s="14">
        <v>274488</v>
      </c>
      <c r="H6" s="15">
        <f>E6/G6*100</f>
        <v>108.90538384191659</v>
      </c>
    </row>
    <row r="7" spans="1:8" ht="24" customHeight="1">
      <c r="A7" s="16">
        <v>2</v>
      </c>
      <c r="B7" s="17" t="s">
        <v>77</v>
      </c>
      <c r="C7" s="17" t="s">
        <v>5</v>
      </c>
      <c r="D7" s="18">
        <v>234942.160177907</v>
      </c>
      <c r="E7" s="18">
        <v>255722.13099999999</v>
      </c>
      <c r="F7" s="15">
        <f>E7/D7*100</f>
        <v>108.8447176983295</v>
      </c>
      <c r="G7" s="18">
        <v>248783.51500000001</v>
      </c>
      <c r="H7" s="15">
        <f>E7/G7*100</f>
        <v>102.78901759226289</v>
      </c>
    </row>
    <row r="8" spans="1:8" ht="24">
      <c r="A8" s="19">
        <v>3</v>
      </c>
      <c r="B8" s="20" t="s">
        <v>78</v>
      </c>
      <c r="C8" s="174" t="s">
        <v>84</v>
      </c>
      <c r="D8" s="21"/>
      <c r="E8" s="18"/>
      <c r="F8" s="22"/>
      <c r="G8" s="148"/>
      <c r="H8" s="23"/>
    </row>
    <row r="9" spans="1:8" ht="24" customHeight="1">
      <c r="A9" s="24"/>
      <c r="B9" s="25" t="s">
        <v>79</v>
      </c>
      <c r="C9" s="13" t="s">
        <v>6</v>
      </c>
      <c r="D9" s="145">
        <v>159.42988163310301</v>
      </c>
      <c r="E9" s="145">
        <v>208.47499999999999</v>
      </c>
      <c r="F9" s="144">
        <f>E9/D9*100</f>
        <v>130.76281426324132</v>
      </c>
      <c r="G9" s="149">
        <v>189.16399999999999</v>
      </c>
      <c r="H9" s="151">
        <f>E9/G9*100</f>
        <v>110.20860205958851</v>
      </c>
    </row>
    <row r="10" spans="1:8" ht="24" customHeight="1">
      <c r="A10" s="24"/>
      <c r="B10" s="25" t="s">
        <v>80</v>
      </c>
      <c r="C10" s="17" t="s">
        <v>7</v>
      </c>
      <c r="D10" s="145">
        <v>83.784614399999995</v>
      </c>
      <c r="E10" s="145">
        <v>74.597999999999999</v>
      </c>
      <c r="F10" s="144">
        <f>E10/D10*100</f>
        <v>89.035439900526654</v>
      </c>
      <c r="G10" s="145">
        <v>91.403000000000006</v>
      </c>
      <c r="H10" s="150">
        <f>E10/G10*100</f>
        <v>81.614389024430267</v>
      </c>
    </row>
    <row r="11" spans="1:8" ht="24.75" customHeight="1">
      <c r="A11" s="16"/>
      <c r="B11" s="25" t="s">
        <v>81</v>
      </c>
      <c r="C11" s="173" t="s">
        <v>85</v>
      </c>
      <c r="D11" s="143">
        <v>10933</v>
      </c>
      <c r="E11" s="143">
        <v>12074.400000000001</v>
      </c>
      <c r="F11" s="144">
        <f>E11/D11*100</f>
        <v>110.43995243757433</v>
      </c>
      <c r="G11" s="143">
        <v>11608</v>
      </c>
      <c r="H11" s="142">
        <f>E11/G11*100</f>
        <v>104.01791867677466</v>
      </c>
    </row>
    <row r="14" spans="1:8">
      <c r="A14" t="s">
        <v>88</v>
      </c>
    </row>
    <row r="15" spans="1:8">
      <c r="A15" t="s">
        <v>89</v>
      </c>
    </row>
  </sheetData>
  <mergeCells count="6">
    <mergeCell ref="A2:H2"/>
    <mergeCell ref="A3:H3"/>
    <mergeCell ref="B4:B5"/>
    <mergeCell ref="C4:C5"/>
    <mergeCell ref="D4:F4"/>
    <mergeCell ref="G4:G5"/>
  </mergeCells>
  <pageMargins left="1.7" right="0.70866141732283472" top="0.25" bottom="0.2" header="0.2" footer="0.2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K35"/>
  <sheetViews>
    <sheetView topLeftCell="A19" zoomScaleNormal="100" workbookViewId="0">
      <selection activeCell="A34" sqref="A34:XFD34"/>
    </sheetView>
  </sheetViews>
  <sheetFormatPr defaultColWidth="8.85546875" defaultRowHeight="12.75"/>
  <cols>
    <col min="1" max="1" width="39.7109375" style="2" customWidth="1"/>
    <col min="2" max="2" width="13.140625" style="2" customWidth="1"/>
    <col min="3" max="3" width="13.5703125" style="37" customWidth="1"/>
    <col min="4" max="4" width="13.7109375" style="37" customWidth="1"/>
    <col min="5" max="16384" width="8.85546875" style="2"/>
  </cols>
  <sheetData>
    <row r="3" spans="1:11" ht="35.25" customHeight="1">
      <c r="A3" s="238" t="s">
        <v>187</v>
      </c>
      <c r="B3" s="239"/>
      <c r="C3" s="239"/>
      <c r="D3" s="239"/>
      <c r="E3" s="154"/>
      <c r="F3" s="154"/>
      <c r="G3" s="154"/>
      <c r="H3" s="154"/>
      <c r="I3" s="154"/>
      <c r="J3" s="154"/>
      <c r="K3" s="154"/>
    </row>
    <row r="4" spans="1:11" ht="12.75" customHeight="1">
      <c r="A4" s="240"/>
      <c r="B4" s="240"/>
      <c r="C4" s="240"/>
      <c r="D4" s="240"/>
    </row>
    <row r="5" spans="1:11" ht="10.5" customHeight="1">
      <c r="A5" s="27"/>
      <c r="B5" s="27"/>
      <c r="C5" s="27"/>
      <c r="D5" s="27" t="s">
        <v>90</v>
      </c>
    </row>
    <row r="6" spans="1:11" ht="10.5" customHeight="1">
      <c r="A6" s="26"/>
      <c r="B6" s="26"/>
      <c r="C6" s="26"/>
      <c r="D6" s="26"/>
    </row>
    <row r="7" spans="1:11" ht="15.75" customHeight="1">
      <c r="A7" s="241" t="s">
        <v>91</v>
      </c>
      <c r="B7" s="241" t="s">
        <v>188</v>
      </c>
      <c r="C7" s="243" t="s">
        <v>189</v>
      </c>
      <c r="D7" s="244"/>
    </row>
    <row r="8" spans="1:11" ht="18.75" customHeight="1">
      <c r="A8" s="242"/>
      <c r="B8" s="242"/>
      <c r="C8" s="28" t="s">
        <v>18</v>
      </c>
      <c r="D8" s="28" t="s">
        <v>19</v>
      </c>
    </row>
    <row r="9" spans="1:11" ht="23.25" customHeight="1">
      <c r="A9" s="29" t="s">
        <v>92</v>
      </c>
      <c r="B9" s="30">
        <v>287237.77141169918</v>
      </c>
      <c r="C9" s="30">
        <v>287237.77141169918</v>
      </c>
      <c r="D9" s="31">
        <v>308615.32</v>
      </c>
    </row>
    <row r="10" spans="1:11" ht="24" customHeight="1">
      <c r="A10" s="32" t="s">
        <v>93</v>
      </c>
      <c r="B10" s="30">
        <v>195272.00749386605</v>
      </c>
      <c r="C10" s="30">
        <v>195272.00749386605</v>
      </c>
      <c r="D10" s="33">
        <v>220446.109</v>
      </c>
    </row>
    <row r="11" spans="1:11" ht="24" customHeight="1">
      <c r="A11" s="32" t="s">
        <v>94</v>
      </c>
      <c r="B11" s="30">
        <v>91965.76391783313</v>
      </c>
      <c r="C11" s="30">
        <v>91965.76391783313</v>
      </c>
      <c r="D11" s="33">
        <f>D9-D10</f>
        <v>88169.21100000001</v>
      </c>
    </row>
    <row r="12" spans="1:11" ht="24" customHeight="1">
      <c r="A12" s="32" t="s">
        <v>95</v>
      </c>
      <c r="B12" s="30">
        <v>50084.905069162603</v>
      </c>
      <c r="C12" s="30">
        <v>50084.905069162603</v>
      </c>
      <c r="D12" s="34">
        <f>D13+D14+D15</f>
        <v>51153.851000000002</v>
      </c>
    </row>
    <row r="13" spans="1:11" ht="24" customHeight="1">
      <c r="A13" s="32" t="s">
        <v>96</v>
      </c>
      <c r="B13" s="30">
        <v>10917.924520000002</v>
      </c>
      <c r="C13" s="30">
        <v>10917.924520000002</v>
      </c>
      <c r="D13" s="34">
        <v>11537.839</v>
      </c>
    </row>
    <row r="14" spans="1:11" ht="24" customHeight="1">
      <c r="A14" s="32" t="s">
        <v>97</v>
      </c>
      <c r="B14" s="30">
        <v>12844.881046882598</v>
      </c>
      <c r="C14" s="30">
        <v>12844.881046882598</v>
      </c>
      <c r="D14" s="34">
        <v>13550.419</v>
      </c>
    </row>
    <row r="15" spans="1:11" ht="24" customHeight="1">
      <c r="A15" s="32" t="s">
        <v>98</v>
      </c>
      <c r="B15" s="30">
        <v>26322.099502280005</v>
      </c>
      <c r="C15" s="30">
        <v>26322.099502280005</v>
      </c>
      <c r="D15" s="34">
        <v>26065.593000000001</v>
      </c>
    </row>
    <row r="16" spans="1:11" ht="24" customHeight="1">
      <c r="A16" s="32" t="s">
        <v>99</v>
      </c>
      <c r="B16" s="30">
        <v>1871.0696</v>
      </c>
      <c r="C16" s="30">
        <v>1871.0696</v>
      </c>
      <c r="D16" s="89">
        <v>10536.916999999999</v>
      </c>
    </row>
    <row r="17" spans="1:4" ht="26.25" customHeight="1">
      <c r="A17" s="32" t="s">
        <v>100</v>
      </c>
      <c r="B17" s="30">
        <v>43751.928448670529</v>
      </c>
      <c r="C17" s="30">
        <v>43751.928448670529</v>
      </c>
      <c r="D17" s="33">
        <f>D11-D12+D16</f>
        <v>47552.277000000009</v>
      </c>
    </row>
    <row r="18" spans="1:4" ht="30" customHeight="1">
      <c r="A18" s="36" t="s">
        <v>101</v>
      </c>
      <c r="B18" s="185">
        <v>-4000</v>
      </c>
      <c r="C18" s="30">
        <v>-4000</v>
      </c>
      <c r="D18" s="35">
        <f>D19+D20-D21</f>
        <v>8795.8259999999864</v>
      </c>
    </row>
    <row r="19" spans="1:4" ht="24.75" customHeight="1">
      <c r="A19" s="32" t="s">
        <v>102</v>
      </c>
      <c r="B19" s="30">
        <v>0</v>
      </c>
      <c r="C19" s="30">
        <v>0</v>
      </c>
      <c r="D19" s="34">
        <v>410.423</v>
      </c>
    </row>
    <row r="20" spans="1:4" ht="24.75" customHeight="1">
      <c r="A20" s="32" t="s">
        <v>103</v>
      </c>
      <c r="B20" s="30">
        <v>0</v>
      </c>
      <c r="C20" s="30">
        <v>0</v>
      </c>
      <c r="D20" s="34">
        <v>109647.29399999999</v>
      </c>
    </row>
    <row r="21" spans="1:4" ht="24.75" customHeight="1">
      <c r="A21" s="32" t="s">
        <v>104</v>
      </c>
      <c r="B21" s="30">
        <v>4000</v>
      </c>
      <c r="C21" s="30">
        <v>4000</v>
      </c>
      <c r="D21" s="34">
        <v>101261.891</v>
      </c>
    </row>
    <row r="22" spans="1:4" ht="17.25" customHeight="1">
      <c r="A22" s="32" t="s">
        <v>105</v>
      </c>
      <c r="B22" s="30">
        <v>39751.928448670529</v>
      </c>
      <c r="C22" s="30">
        <v>39751.928448670529</v>
      </c>
      <c r="D22" s="34">
        <f>D17+D18</f>
        <v>56348.102999999996</v>
      </c>
    </row>
    <row r="23" spans="1:4" ht="39.6" customHeight="1">
      <c r="A23" s="36" t="s">
        <v>106</v>
      </c>
      <c r="B23" s="138">
        <v>0</v>
      </c>
      <c r="C23" s="138">
        <v>0</v>
      </c>
      <c r="D23" s="138">
        <v>7416.8710000000001</v>
      </c>
    </row>
    <row r="24" spans="1:4" ht="24" customHeight="1">
      <c r="A24" s="36" t="s">
        <v>108</v>
      </c>
      <c r="B24" s="34">
        <v>39751.928448670529</v>
      </c>
      <c r="C24" s="34">
        <v>39751.928448670529</v>
      </c>
      <c r="D24" s="34">
        <f>D22+D23</f>
        <v>63764.973999999995</v>
      </c>
    </row>
    <row r="25" spans="1:4" ht="25.5" customHeight="1">
      <c r="A25" s="32" t="s">
        <v>107</v>
      </c>
      <c r="B25" s="30">
        <v>5962.789267300579</v>
      </c>
      <c r="C25" s="30">
        <v>5962.789267300579</v>
      </c>
      <c r="D25" s="34">
        <f>D24*15%</f>
        <v>9564.7460999999985</v>
      </c>
    </row>
    <row r="26" spans="1:4" ht="25.5" customHeight="1">
      <c r="A26" s="36" t="s">
        <v>109</v>
      </c>
      <c r="B26" s="30"/>
      <c r="C26" s="30"/>
      <c r="D26" s="33"/>
    </row>
    <row r="27" spans="1:4" ht="29.25" customHeight="1">
      <c r="A27" s="32" t="s">
        <v>53</v>
      </c>
      <c r="B27" s="30">
        <v>33789.139181369952</v>
      </c>
      <c r="C27" s="30">
        <v>33789.139181369952</v>
      </c>
      <c r="D27" s="34">
        <f>D22-D25-D26</f>
        <v>46783.356899999999</v>
      </c>
    </row>
    <row r="28" spans="1:4" hidden="1"/>
    <row r="29" spans="1:4" hidden="1">
      <c r="A29" s="38"/>
      <c r="B29" s="38"/>
      <c r="C29" s="39"/>
      <c r="D29" s="39"/>
    </row>
    <row r="30" spans="1:4">
      <c r="B30" s="37"/>
    </row>
    <row r="33" spans="1:11">
      <c r="A33" s="40" t="s">
        <v>111</v>
      </c>
      <c r="B33" s="155"/>
      <c r="C33" s="2"/>
      <c r="D33" s="2"/>
      <c r="J33" s="37"/>
      <c r="K33" s="37"/>
    </row>
    <row r="34" spans="1:11" s="178" customFormat="1" ht="18" customHeight="1">
      <c r="A34" s="177" t="s">
        <v>213</v>
      </c>
      <c r="B34" s="177"/>
      <c r="C34" s="5"/>
      <c r="J34" s="179"/>
      <c r="K34" s="179"/>
    </row>
    <row r="35" spans="1:11" ht="18.75" customHeight="1">
      <c r="A35" s="40" t="s">
        <v>110</v>
      </c>
      <c r="B35" s="40"/>
      <c r="C35" s="2"/>
      <c r="D35" s="2"/>
      <c r="J35" s="37"/>
      <c r="K35" s="37"/>
    </row>
  </sheetData>
  <mergeCells count="5">
    <mergeCell ref="A3:D3"/>
    <mergeCell ref="A4:D4"/>
    <mergeCell ref="A7:A8"/>
    <mergeCell ref="B7:B8"/>
    <mergeCell ref="C7:D7"/>
  </mergeCells>
  <printOptions horizontalCentered="1" verticalCentered="1"/>
  <pageMargins left="0.36" right="0.2" top="0.86" bottom="2.14" header="0.82" footer="2.0299999999999998"/>
  <pageSetup paperSize="9" scale="8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E51"/>
  <sheetViews>
    <sheetView topLeftCell="A19" zoomScaleNormal="100" workbookViewId="0">
      <selection activeCell="D8" sqref="D8"/>
    </sheetView>
  </sheetViews>
  <sheetFormatPr defaultRowHeight="12.75"/>
  <cols>
    <col min="1" max="1" width="49.5703125" style="2" customWidth="1"/>
    <col min="2" max="2" width="19.85546875" style="2" customWidth="1"/>
    <col min="3" max="3" width="21.28515625" style="2" customWidth="1"/>
    <col min="4" max="4" width="15.5703125" style="2" customWidth="1"/>
    <col min="5" max="16384" width="9.140625" style="2"/>
  </cols>
  <sheetData>
    <row r="2" spans="1:3" ht="16.5">
      <c r="A2" s="245"/>
      <c r="B2" s="245"/>
      <c r="C2" s="245"/>
    </row>
    <row r="3" spans="1:3" ht="16.5">
      <c r="A3" s="245" t="s">
        <v>190</v>
      </c>
      <c r="B3" s="245"/>
      <c r="C3" s="245"/>
    </row>
    <row r="4" spans="1:3" ht="16.149999999999999" customHeight="1">
      <c r="A4" s="41" t="s">
        <v>112</v>
      </c>
      <c r="B4" s="246">
        <v>2020</v>
      </c>
      <c r="C4" s="247"/>
    </row>
    <row r="5" spans="1:3" ht="13.15" customHeight="1">
      <c r="A5" s="42"/>
      <c r="B5" s="43" t="s">
        <v>113</v>
      </c>
      <c r="C5" s="44" t="s">
        <v>114</v>
      </c>
    </row>
    <row r="6" spans="1:3" ht="16.149999999999999" customHeight="1">
      <c r="A6" s="45" t="s">
        <v>115</v>
      </c>
      <c r="B6" s="46">
        <f>B7+B15+B27</f>
        <v>50058739.1913376</v>
      </c>
      <c r="C6" s="184">
        <f>C7+C15+C27</f>
        <v>51153850.770549998</v>
      </c>
    </row>
    <row r="7" spans="1:3" ht="19.149999999999999" customHeight="1">
      <c r="A7" s="47" t="s">
        <v>96</v>
      </c>
      <c r="B7" s="46">
        <f>SUM(B8:B14)</f>
        <v>10917924.52</v>
      </c>
      <c r="C7" s="46">
        <f>SUM(C8:C14)</f>
        <v>11537838.850000001</v>
      </c>
    </row>
    <row r="8" spans="1:3" ht="24" customHeight="1">
      <c r="A8" s="48" t="s">
        <v>116</v>
      </c>
      <c r="B8" s="49">
        <v>4720826</v>
      </c>
      <c r="C8" s="49">
        <v>4575349.57</v>
      </c>
    </row>
    <row r="9" spans="1:3" ht="15.75" customHeight="1">
      <c r="A9" s="48" t="s">
        <v>117</v>
      </c>
      <c r="B9" s="51">
        <v>566499.12</v>
      </c>
      <c r="C9" s="49">
        <v>595043.65</v>
      </c>
    </row>
    <row r="10" spans="1:3" ht="15.75" customHeight="1">
      <c r="A10" s="48" t="s">
        <v>126</v>
      </c>
      <c r="B10" s="49">
        <v>145552.72000000003</v>
      </c>
      <c r="C10" s="49">
        <v>139073.4</v>
      </c>
    </row>
    <row r="11" spans="1:3" ht="15.75" customHeight="1">
      <c r="A11" s="48" t="s">
        <v>118</v>
      </c>
      <c r="B11" s="49">
        <v>1656685.013333333</v>
      </c>
      <c r="C11" s="49">
        <v>1248412.0900000001</v>
      </c>
    </row>
    <row r="12" spans="1:3" ht="15.75" customHeight="1">
      <c r="A12" s="48" t="s">
        <v>119</v>
      </c>
      <c r="B12" s="49">
        <v>1791773.2</v>
      </c>
      <c r="C12" s="49">
        <v>1062735.07</v>
      </c>
    </row>
    <row r="13" spans="1:3" ht="15.75" customHeight="1">
      <c r="A13" s="48" t="s">
        <v>120</v>
      </c>
      <c r="B13" s="49">
        <v>1759733.4533333338</v>
      </c>
      <c r="C13" s="49">
        <v>3372923.3</v>
      </c>
    </row>
    <row r="14" spans="1:3" ht="15.75" customHeight="1">
      <c r="A14" s="48" t="s">
        <v>121</v>
      </c>
      <c r="B14" s="49">
        <v>276855.01333333337</v>
      </c>
      <c r="C14" s="49">
        <v>544301.77</v>
      </c>
    </row>
    <row r="15" spans="1:3" ht="22.5" customHeight="1">
      <c r="A15" s="47" t="s">
        <v>122</v>
      </c>
      <c r="B15" s="50">
        <f>SUM(B16:B26)</f>
        <v>12818715.1690576</v>
      </c>
      <c r="C15" s="50">
        <f>SUM(C16:C26)</f>
        <v>13550418.800000001</v>
      </c>
    </row>
    <row r="16" spans="1:3" ht="15.75" customHeight="1">
      <c r="A16" s="48" t="s">
        <v>123</v>
      </c>
      <c r="B16" s="51">
        <v>6984378</v>
      </c>
      <c r="C16" s="49">
        <v>7602182.7300000004</v>
      </c>
    </row>
    <row r="17" spans="1:4" ht="15.75" customHeight="1">
      <c r="A17" s="48" t="s">
        <v>124</v>
      </c>
      <c r="B17" s="51">
        <v>838125.36000000022</v>
      </c>
      <c r="C17" s="49">
        <v>884951.37</v>
      </c>
    </row>
    <row r="18" spans="1:4" ht="15.75" customHeight="1">
      <c r="A18" s="32" t="s">
        <v>125</v>
      </c>
      <c r="B18" s="51">
        <v>419596.8000000001</v>
      </c>
      <c r="C18" s="49">
        <v>400949.82</v>
      </c>
    </row>
    <row r="19" spans="1:4" ht="15.75" customHeight="1">
      <c r="A19" s="48" t="s">
        <v>126</v>
      </c>
      <c r="B19" s="51">
        <v>6808.3600000000015</v>
      </c>
      <c r="C19" s="49">
        <v>6908.63</v>
      </c>
    </row>
    <row r="20" spans="1:4" ht="19.149999999999999" customHeight="1">
      <c r="A20" s="48" t="s">
        <v>127</v>
      </c>
      <c r="B20" s="51">
        <v>545520.3428975984</v>
      </c>
      <c r="C20" s="49">
        <v>625000</v>
      </c>
    </row>
    <row r="21" spans="1:4" ht="15.75" customHeight="1">
      <c r="A21" s="48" t="s">
        <v>128</v>
      </c>
      <c r="B21" s="51">
        <v>1550704.4533333331</v>
      </c>
      <c r="C21" s="49">
        <v>1523889.55</v>
      </c>
    </row>
    <row r="22" spans="1:4" ht="15.75" customHeight="1">
      <c r="A22" s="48" t="s">
        <v>129</v>
      </c>
      <c r="B22" s="51">
        <v>49884.90616000002</v>
      </c>
      <c r="C22" s="49">
        <v>45630.080000000002</v>
      </c>
    </row>
    <row r="23" spans="1:4" ht="15.75" customHeight="1">
      <c r="A23" s="48" t="s">
        <v>130</v>
      </c>
      <c r="B23" s="51">
        <v>143934.32000000004</v>
      </c>
      <c r="C23" s="49">
        <v>250520.29</v>
      </c>
    </row>
    <row r="24" spans="1:4" ht="15.75" customHeight="1">
      <c r="A24" s="32" t="s">
        <v>131</v>
      </c>
      <c r="B24" s="51">
        <v>9638.0133333333342</v>
      </c>
      <c r="C24" s="49">
        <v>14997.63</v>
      </c>
    </row>
    <row r="25" spans="1:4" ht="15.75" customHeight="1">
      <c r="A25" s="48" t="s">
        <v>120</v>
      </c>
      <c r="B25" s="51">
        <v>1513013.5066666661</v>
      </c>
      <c r="C25" s="49">
        <v>1731841.93</v>
      </c>
    </row>
    <row r="26" spans="1:4" ht="15.75" customHeight="1">
      <c r="A26" s="48" t="s">
        <v>132</v>
      </c>
      <c r="B26" s="51">
        <v>757111.1066666668</v>
      </c>
      <c r="C26" s="49">
        <v>463546.76999999996</v>
      </c>
      <c r="D26" s="79"/>
    </row>
    <row r="27" spans="1:4" ht="22.5" customHeight="1">
      <c r="A27" s="47" t="s">
        <v>98</v>
      </c>
      <c r="B27" s="46">
        <f>SUM(B28:B32)+B36+B37+B38+B39+B40+B41+B42+B43+B44+B45</f>
        <v>26322099.502280001</v>
      </c>
      <c r="C27" s="50">
        <f>SUM(C28:C32)+C36+C37+C38+C39+C40+C41+C42+C43+C44+C45</f>
        <v>26065593.120549999</v>
      </c>
    </row>
    <row r="28" spans="1:4" ht="24" customHeight="1">
      <c r="A28" s="32" t="s">
        <v>133</v>
      </c>
      <c r="B28" s="49">
        <v>249283.39200000002</v>
      </c>
      <c r="C28" s="49">
        <v>473607.22</v>
      </c>
    </row>
    <row r="29" spans="1:4" ht="19.149999999999999" customHeight="1">
      <c r="A29" s="32" t="s">
        <v>134</v>
      </c>
      <c r="B29" s="49">
        <v>681186.29599999974</v>
      </c>
      <c r="C29" s="49">
        <v>685397.26</v>
      </c>
    </row>
    <row r="30" spans="1:4" ht="15.75" customHeight="1">
      <c r="A30" s="32" t="s">
        <v>135</v>
      </c>
      <c r="B30" s="49">
        <v>785039.1889999999</v>
      </c>
      <c r="C30" s="49">
        <v>548410.93999999994</v>
      </c>
    </row>
    <row r="31" spans="1:4" ht="15.75" customHeight="1">
      <c r="A31" s="32" t="s">
        <v>109</v>
      </c>
      <c r="B31" s="49">
        <v>1762021.1866666668</v>
      </c>
      <c r="C31" s="49">
        <v>1574220.57</v>
      </c>
    </row>
    <row r="32" spans="1:4" ht="15.75" customHeight="1">
      <c r="A32" s="32" t="s">
        <v>136</v>
      </c>
      <c r="B32" s="49">
        <f>SUM(B33:B35)</f>
        <v>2051031.6400000004</v>
      </c>
      <c r="C32" s="49">
        <f>C33+C34+C35</f>
        <v>2171282.41</v>
      </c>
    </row>
    <row r="33" spans="1:5" ht="15.75" customHeight="1">
      <c r="A33" s="32" t="s">
        <v>137</v>
      </c>
      <c r="B33" s="49">
        <v>782365.9733333335</v>
      </c>
      <c r="C33" s="49">
        <v>954856.45</v>
      </c>
    </row>
    <row r="34" spans="1:5" ht="15.75" customHeight="1">
      <c r="A34" s="32" t="s">
        <v>138</v>
      </c>
      <c r="B34" s="49">
        <v>995137.17333333346</v>
      </c>
      <c r="C34" s="49">
        <v>972809.59</v>
      </c>
    </row>
    <row r="35" spans="1:5">
      <c r="A35" s="32" t="s">
        <v>139</v>
      </c>
      <c r="B35" s="49">
        <v>273528.49333333335</v>
      </c>
      <c r="C35" s="49">
        <v>243616.37</v>
      </c>
    </row>
    <row r="36" spans="1:5" ht="15.75" customHeight="1">
      <c r="A36" s="36" t="s">
        <v>140</v>
      </c>
      <c r="B36" s="49">
        <v>5390000</v>
      </c>
      <c r="C36" s="49">
        <v>5127724.2</v>
      </c>
    </row>
    <row r="37" spans="1:5" ht="15.75" customHeight="1">
      <c r="A37" s="32" t="s">
        <v>141</v>
      </c>
      <c r="B37" s="49">
        <v>42000</v>
      </c>
      <c r="C37" s="146">
        <v>53227</v>
      </c>
    </row>
    <row r="38" spans="1:5" ht="15.75" customHeight="1">
      <c r="A38" s="32" t="s">
        <v>142</v>
      </c>
      <c r="B38" s="49">
        <v>3624659.726666667</v>
      </c>
      <c r="C38" s="49">
        <v>3137965.95</v>
      </c>
    </row>
    <row r="39" spans="1:5" ht="15.75" customHeight="1">
      <c r="A39" s="32" t="s">
        <v>141</v>
      </c>
      <c r="B39" s="49">
        <v>434959.16719999985</v>
      </c>
      <c r="C39" s="49">
        <f>C38*12%</f>
        <v>376555.91399999999</v>
      </c>
      <c r="E39" s="79"/>
    </row>
    <row r="40" spans="1:5" ht="15.75" customHeight="1">
      <c r="A40" s="32" t="s">
        <v>194</v>
      </c>
      <c r="B40" s="49">
        <v>2500000</v>
      </c>
      <c r="C40" s="49">
        <v>1075662.9895500001</v>
      </c>
    </row>
    <row r="41" spans="1:5" ht="15.75" customHeight="1">
      <c r="A41" s="32" t="s">
        <v>143</v>
      </c>
      <c r="B41" s="49">
        <v>37611.786666666674</v>
      </c>
      <c r="C41" s="49">
        <v>127096.94</v>
      </c>
    </row>
    <row r="42" spans="1:5" ht="15.75" customHeight="1">
      <c r="A42" s="32" t="s">
        <v>144</v>
      </c>
      <c r="B42" s="49">
        <v>2302465.1173333367</v>
      </c>
      <c r="C42" s="49">
        <v>2262938.65</v>
      </c>
    </row>
    <row r="43" spans="1:5" ht="15.75" customHeight="1">
      <c r="A43" s="36" t="s">
        <v>124</v>
      </c>
      <c r="B43" s="49">
        <v>276295.81408000045</v>
      </c>
      <c r="C43" s="147">
        <f>C42*12%</f>
        <v>271552.63799999998</v>
      </c>
    </row>
    <row r="44" spans="1:5" ht="15.75" customHeight="1">
      <c r="A44" s="32" t="s">
        <v>145</v>
      </c>
      <c r="B44" s="49">
        <v>2116710.9866666673</v>
      </c>
      <c r="C44" s="49">
        <v>3319654.19</v>
      </c>
    </row>
    <row r="45" spans="1:5" ht="15.75" customHeight="1">
      <c r="A45" s="32" t="s">
        <v>98</v>
      </c>
      <c r="B45" s="49">
        <v>4068835.2</v>
      </c>
      <c r="C45" s="49">
        <v>4860296.2489999998</v>
      </c>
    </row>
    <row r="46" spans="1:5" ht="23.25" customHeight="1">
      <c r="A46" s="139"/>
      <c r="B46" s="140"/>
      <c r="C46" s="140"/>
    </row>
    <row r="47" spans="1:5" ht="15" customHeight="1">
      <c r="A47" s="52" t="s">
        <v>146</v>
      </c>
      <c r="B47" s="52"/>
      <c r="C47" s="53"/>
    </row>
    <row r="48" spans="1:5" ht="12.6" customHeight="1">
      <c r="A48" s="52" t="s">
        <v>147</v>
      </c>
      <c r="B48" s="54"/>
      <c r="C48" s="55"/>
    </row>
    <row r="49" spans="1:3">
      <c r="A49" s="52" t="s">
        <v>148</v>
      </c>
      <c r="B49" s="52"/>
      <c r="C49" s="56"/>
    </row>
    <row r="50" spans="1:3">
      <c r="A50"/>
      <c r="B50"/>
      <c r="C50" s="57"/>
    </row>
    <row r="51" spans="1:3">
      <c r="B51" s="52"/>
      <c r="C51" s="57"/>
    </row>
  </sheetData>
  <mergeCells count="3">
    <mergeCell ref="A2:C2"/>
    <mergeCell ref="A3:C3"/>
    <mergeCell ref="B4:C4"/>
  </mergeCells>
  <pageMargins left="0.9" right="0.22" top="0.23" bottom="0.2" header="0.2" footer="0.2"/>
  <pageSetup paperSize="9" scale="93" orientation="portrait" verticalDpi="0" r:id="rId1"/>
  <headerFooter alignWithMargins="0"/>
  <rowBreaks count="1" manualBreakCount="1"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G30"/>
  <sheetViews>
    <sheetView topLeftCell="A16" workbookViewId="0">
      <selection activeCell="A29" sqref="A29:XFD29"/>
    </sheetView>
  </sheetViews>
  <sheetFormatPr defaultRowHeight="12.75"/>
  <cols>
    <col min="1" max="1" width="6.28515625" customWidth="1"/>
    <col min="2" max="2" width="46.42578125" customWidth="1"/>
    <col min="3" max="3" width="16.42578125" customWidth="1"/>
    <col min="4" max="4" width="15.7109375" customWidth="1"/>
    <col min="5" max="5" width="0.140625" customWidth="1"/>
    <col min="9" max="9" width="37.5703125" customWidth="1"/>
  </cols>
  <sheetData>
    <row r="1" spans="1:5">
      <c r="A1" s="58"/>
      <c r="B1" s="58"/>
      <c r="C1" s="58"/>
      <c r="D1" s="58"/>
      <c r="E1" s="59"/>
    </row>
    <row r="2" spans="1:5" ht="28.5" customHeight="1">
      <c r="A2" s="248" t="s">
        <v>193</v>
      </c>
      <c r="B2" s="249"/>
      <c r="C2" s="249"/>
      <c r="D2" s="249"/>
      <c r="E2" s="249"/>
    </row>
    <row r="3" spans="1:5">
      <c r="A3" s="250"/>
      <c r="B3" s="250"/>
      <c r="C3" s="250"/>
      <c r="D3" s="250"/>
      <c r="E3" s="250"/>
    </row>
    <row r="4" spans="1:5" ht="14.25" customHeight="1">
      <c r="A4" s="251"/>
      <c r="B4" s="252"/>
      <c r="C4" s="252"/>
      <c r="D4" s="252"/>
      <c r="E4" s="252"/>
    </row>
    <row r="5" spans="1:5" hidden="1">
      <c r="D5" t="s">
        <v>167</v>
      </c>
    </row>
    <row r="6" spans="1:5" ht="63" customHeight="1">
      <c r="A6" s="61" t="s">
        <v>12</v>
      </c>
      <c r="B6" s="62" t="s">
        <v>112</v>
      </c>
      <c r="C6" s="63">
        <v>2019</v>
      </c>
      <c r="D6" s="63">
        <v>2020</v>
      </c>
      <c r="E6" s="64" t="s">
        <v>13</v>
      </c>
    </row>
    <row r="7" spans="1:5" ht="27" customHeight="1">
      <c r="A7" s="1">
        <v>1</v>
      </c>
      <c r="B7" s="65" t="s">
        <v>163</v>
      </c>
      <c r="C7" s="66">
        <v>246815504</v>
      </c>
      <c r="D7" s="182">
        <v>308615320</v>
      </c>
      <c r="E7" s="66">
        <f t="shared" ref="E7:E18" si="0">D7-C7</f>
        <v>61799816</v>
      </c>
    </row>
    <row r="8" spans="1:5" ht="29.25" customHeight="1">
      <c r="A8" s="1">
        <v>2</v>
      </c>
      <c r="B8" s="65" t="s">
        <v>164</v>
      </c>
      <c r="C8" s="66">
        <v>164862537</v>
      </c>
      <c r="D8" s="66">
        <v>220446109</v>
      </c>
      <c r="E8" s="66">
        <f t="shared" si="0"/>
        <v>55583572</v>
      </c>
    </row>
    <row r="9" spans="1:5" ht="30" customHeight="1">
      <c r="A9" s="67">
        <v>3</v>
      </c>
      <c r="B9" s="65" t="s">
        <v>149</v>
      </c>
      <c r="C9" s="68">
        <f>C7-C8</f>
        <v>81952967</v>
      </c>
      <c r="D9" s="68">
        <f>D7-D8</f>
        <v>88169211</v>
      </c>
      <c r="E9" s="68">
        <f t="shared" si="0"/>
        <v>6216244</v>
      </c>
    </row>
    <row r="10" spans="1:5" ht="17.25" customHeight="1">
      <c r="A10" s="1">
        <v>4</v>
      </c>
      <c r="B10" s="65" t="s">
        <v>150</v>
      </c>
      <c r="C10" s="66">
        <f>C11+C12+C13</f>
        <v>76997678</v>
      </c>
      <c r="D10" s="66">
        <f>D11+D12+D13</f>
        <v>51153851</v>
      </c>
      <c r="E10" s="66">
        <f t="shared" si="0"/>
        <v>-25843827</v>
      </c>
    </row>
    <row r="11" spans="1:5" ht="16.5" customHeight="1">
      <c r="A11" s="69" t="s">
        <v>8</v>
      </c>
      <c r="B11" s="65" t="s">
        <v>165</v>
      </c>
      <c r="C11" s="66">
        <v>10273979</v>
      </c>
      <c r="D11" s="66">
        <v>11537839</v>
      </c>
      <c r="E11" s="66">
        <f t="shared" si="0"/>
        <v>1263860</v>
      </c>
    </row>
    <row r="12" spans="1:5" ht="17.25" customHeight="1">
      <c r="A12" s="70" t="s">
        <v>9</v>
      </c>
      <c r="B12" s="65" t="s">
        <v>151</v>
      </c>
      <c r="C12" s="66">
        <v>13288152</v>
      </c>
      <c r="D12" s="66">
        <v>13550419</v>
      </c>
      <c r="E12" s="66">
        <f t="shared" si="0"/>
        <v>262267</v>
      </c>
    </row>
    <row r="13" spans="1:5" ht="15.75" customHeight="1">
      <c r="A13" s="1" t="s">
        <v>10</v>
      </c>
      <c r="B13" s="65" t="s">
        <v>152</v>
      </c>
      <c r="C13" s="66">
        <v>53435547</v>
      </c>
      <c r="D13" s="66">
        <v>26065593</v>
      </c>
      <c r="E13" s="66">
        <f t="shared" si="0"/>
        <v>-27369954</v>
      </c>
    </row>
    <row r="14" spans="1:5" ht="18" customHeight="1">
      <c r="A14" s="1">
        <v>5</v>
      </c>
      <c r="B14" s="65" t="s">
        <v>153</v>
      </c>
      <c r="C14" s="66">
        <v>4466763</v>
      </c>
      <c r="D14" s="66">
        <v>10536917.5</v>
      </c>
      <c r="E14" s="66">
        <f t="shared" si="0"/>
        <v>6070154.5</v>
      </c>
    </row>
    <row r="15" spans="1:5" ht="15" customHeight="1">
      <c r="A15" s="1">
        <v>6</v>
      </c>
      <c r="B15" s="65" t="s">
        <v>166</v>
      </c>
      <c r="C15" s="66">
        <f>C9-C10+C14</f>
        <v>9422052</v>
      </c>
      <c r="D15" s="66">
        <f>D9-D10+D14</f>
        <v>47552277.5</v>
      </c>
      <c r="E15" s="66">
        <f t="shared" si="0"/>
        <v>38130225.5</v>
      </c>
    </row>
    <row r="16" spans="1:5" ht="15.75" customHeight="1">
      <c r="A16" s="1">
        <v>7</v>
      </c>
      <c r="B16" s="65" t="s">
        <v>154</v>
      </c>
      <c r="C16" s="66">
        <v>28360771</v>
      </c>
      <c r="D16" s="66">
        <v>110057716.5</v>
      </c>
      <c r="E16" s="66">
        <f t="shared" si="0"/>
        <v>81696945.5</v>
      </c>
    </row>
    <row r="17" spans="1:7" ht="15.75" customHeight="1">
      <c r="A17" s="1">
        <v>8</v>
      </c>
      <c r="B17" s="65" t="s">
        <v>155</v>
      </c>
      <c r="C17" s="66">
        <v>14713540</v>
      </c>
      <c r="D17" s="66">
        <v>101261890.5</v>
      </c>
      <c r="E17" s="66">
        <f t="shared" si="0"/>
        <v>86548350.5</v>
      </c>
    </row>
    <row r="18" spans="1:7" ht="17.25" customHeight="1">
      <c r="A18" s="1">
        <v>9</v>
      </c>
      <c r="B18" s="65" t="s">
        <v>156</v>
      </c>
      <c r="C18" s="66">
        <f>C15+C16-C17</f>
        <v>23069283</v>
      </c>
      <c r="D18" s="66">
        <f>D15+D16-D17</f>
        <v>56348103.5</v>
      </c>
      <c r="E18" s="66">
        <f t="shared" si="0"/>
        <v>33278820.5</v>
      </c>
    </row>
    <row r="19" spans="1:7" ht="17.25" customHeight="1">
      <c r="A19" s="1">
        <v>10</v>
      </c>
      <c r="B19" s="65" t="s">
        <v>157</v>
      </c>
      <c r="C19" s="66"/>
      <c r="D19" s="66"/>
      <c r="E19" s="66"/>
    </row>
    <row r="20" spans="1:7" ht="17.25" customHeight="1">
      <c r="A20" s="1">
        <v>11</v>
      </c>
      <c r="B20" s="65" t="s">
        <v>158</v>
      </c>
      <c r="C20" s="66">
        <f>C18</f>
        <v>23069283</v>
      </c>
      <c r="D20" s="66">
        <f>D18</f>
        <v>56348103.5</v>
      </c>
      <c r="E20" s="66">
        <f t="shared" ref="E20:E26" si="1">D20-C20</f>
        <v>33278820.5</v>
      </c>
    </row>
    <row r="21" spans="1:7" ht="21" customHeight="1">
      <c r="A21" s="1">
        <v>12</v>
      </c>
      <c r="B21" s="65" t="s">
        <v>159</v>
      </c>
      <c r="C21" s="182">
        <v>7543229</v>
      </c>
      <c r="D21" s="182">
        <v>8269365.7209999999</v>
      </c>
      <c r="E21" s="66">
        <f t="shared" si="1"/>
        <v>726136.7209999999</v>
      </c>
    </row>
    <row r="22" spans="1:7" ht="14.25" customHeight="1">
      <c r="A22" s="1">
        <v>13</v>
      </c>
      <c r="B22" s="65" t="s">
        <v>160</v>
      </c>
      <c r="C22" s="182">
        <v>6980905</v>
      </c>
      <c r="D22" s="182">
        <v>852494.799</v>
      </c>
      <c r="E22" s="66">
        <f t="shared" si="1"/>
        <v>-6128410.2010000004</v>
      </c>
    </row>
    <row r="23" spans="1:7" ht="16.5" customHeight="1">
      <c r="A23" s="1">
        <v>14</v>
      </c>
      <c r="B23" s="65" t="s">
        <v>161</v>
      </c>
      <c r="C23" s="66">
        <f>C20+C21-C22</f>
        <v>23631607</v>
      </c>
      <c r="D23" s="66">
        <f>D20+D21-D22</f>
        <v>63764974.421999998</v>
      </c>
      <c r="E23" s="66">
        <f>D23-C23</f>
        <v>40133367.421999998</v>
      </c>
    </row>
    <row r="24" spans="1:7" ht="18.75" customHeight="1">
      <c r="A24" s="1">
        <v>15</v>
      </c>
      <c r="B24" s="65" t="s">
        <v>162</v>
      </c>
      <c r="C24" s="66">
        <f>C23*12%</f>
        <v>2835792.84</v>
      </c>
      <c r="D24" s="66">
        <f>D23*15%</f>
        <v>9564746.1633000001</v>
      </c>
      <c r="E24" s="66">
        <f t="shared" si="1"/>
        <v>6728953.3233000003</v>
      </c>
    </row>
    <row r="25" spans="1:7" ht="16.5" customHeight="1">
      <c r="A25" s="1">
        <v>16</v>
      </c>
      <c r="B25" s="65" t="s">
        <v>109</v>
      </c>
      <c r="C25" s="66"/>
      <c r="D25" s="66"/>
      <c r="E25" s="66">
        <f t="shared" si="1"/>
        <v>0</v>
      </c>
    </row>
    <row r="26" spans="1:7" ht="17.25" customHeight="1">
      <c r="A26" s="1">
        <v>17</v>
      </c>
      <c r="B26" s="65" t="s">
        <v>53</v>
      </c>
      <c r="C26" s="66">
        <f>C20-C24-C25</f>
        <v>20233490.16</v>
      </c>
      <c r="D26" s="66">
        <f>D20-D24-D25</f>
        <v>46783357.3367</v>
      </c>
      <c r="E26" s="66">
        <f t="shared" si="1"/>
        <v>26549867.1767</v>
      </c>
    </row>
    <row r="28" spans="1:7">
      <c r="A28" s="71"/>
      <c r="B28" s="60"/>
      <c r="C28" s="60"/>
      <c r="D28" s="60"/>
    </row>
    <row r="29" spans="1:7" s="180" customFormat="1">
      <c r="A29" s="177" t="s">
        <v>215</v>
      </c>
      <c r="B29" s="177"/>
      <c r="C29" s="177"/>
      <c r="D29" s="177"/>
      <c r="E29" s="177"/>
      <c r="F29" s="177"/>
      <c r="G29" s="177"/>
    </row>
    <row r="30" spans="1:7">
      <c r="A30" s="40" t="s">
        <v>168</v>
      </c>
      <c r="B30" s="40"/>
      <c r="C30" s="40"/>
      <c r="D30" s="40"/>
      <c r="E30" s="40"/>
      <c r="F30" s="40"/>
      <c r="G30" s="40"/>
    </row>
  </sheetData>
  <mergeCells count="3">
    <mergeCell ref="A2:E2"/>
    <mergeCell ref="A3:E3"/>
    <mergeCell ref="A4:E4"/>
  </mergeCells>
  <pageMargins left="1.7" right="0.75" top="0.19" bottom="0.19" header="0.19" footer="0.19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3:D29"/>
  <sheetViews>
    <sheetView topLeftCell="A13" workbookViewId="0">
      <selection activeCell="D30" sqref="D30"/>
    </sheetView>
  </sheetViews>
  <sheetFormatPr defaultRowHeight="12.75"/>
  <cols>
    <col min="1" max="1" width="57" style="2" customWidth="1"/>
    <col min="2" max="2" width="12.28515625" style="2" customWidth="1"/>
    <col min="3" max="3" width="13.42578125" style="37" bestFit="1" customWidth="1"/>
    <col min="4" max="4" width="14.5703125" style="37" customWidth="1"/>
    <col min="5" max="16384" width="9.140625" style="2"/>
  </cols>
  <sheetData>
    <row r="3" spans="1:4" ht="15.75">
      <c r="A3" s="239" t="s">
        <v>177</v>
      </c>
      <c r="B3" s="239"/>
      <c r="C3" s="239"/>
      <c r="D3" s="239"/>
    </row>
    <row r="4" spans="1:4" ht="15.75">
      <c r="A4" s="253"/>
      <c r="B4" s="253"/>
      <c r="C4" s="253"/>
      <c r="D4" s="253"/>
    </row>
    <row r="5" spans="1:4" ht="15.75" thickBot="1">
      <c r="A5" s="72"/>
      <c r="B5" s="72"/>
      <c r="C5" s="73"/>
      <c r="D5" s="74" t="s">
        <v>90</v>
      </c>
    </row>
    <row r="6" spans="1:4" ht="18.75" customHeight="1">
      <c r="A6" s="254" t="s">
        <v>178</v>
      </c>
      <c r="B6" s="256" t="s">
        <v>192</v>
      </c>
      <c r="C6" s="257" t="s">
        <v>191</v>
      </c>
      <c r="D6" s="258"/>
    </row>
    <row r="7" spans="1:4" ht="19.5" customHeight="1">
      <c r="A7" s="255"/>
      <c r="B7" s="242"/>
      <c r="C7" s="28" t="s">
        <v>18</v>
      </c>
      <c r="D7" s="75" t="s">
        <v>19</v>
      </c>
    </row>
    <row r="8" spans="1:4" ht="25.5" customHeight="1">
      <c r="A8" s="76" t="s">
        <v>169</v>
      </c>
      <c r="B8" s="77">
        <v>86433.376274116425</v>
      </c>
      <c r="C8" s="77">
        <v>86433.376274116425</v>
      </c>
      <c r="D8" s="78">
        <v>97046.563999999998</v>
      </c>
    </row>
    <row r="9" spans="1:4" ht="27" customHeight="1">
      <c r="A9" s="76" t="s">
        <v>170</v>
      </c>
      <c r="B9" s="77">
        <v>43326.436661591491</v>
      </c>
      <c r="C9" s="77">
        <v>43326.436661591491</v>
      </c>
      <c r="D9" s="78">
        <v>45565.724999999999</v>
      </c>
    </row>
    <row r="10" spans="1:4" ht="27" customHeight="1">
      <c r="A10" s="76" t="s">
        <v>173</v>
      </c>
      <c r="B10" s="77">
        <v>23875.759539999999</v>
      </c>
      <c r="C10" s="77">
        <v>23875.759539999999</v>
      </c>
      <c r="D10" s="78">
        <v>18060.019</v>
      </c>
    </row>
    <row r="11" spans="1:4" ht="26.25" customHeight="1">
      <c r="A11" s="76" t="s">
        <v>171</v>
      </c>
      <c r="B11" s="77">
        <f>B10*12%</f>
        <v>2865.0911447999997</v>
      </c>
      <c r="C11" s="77">
        <f>C10*12%</f>
        <v>2865.0911447999997</v>
      </c>
      <c r="D11" s="78">
        <v>2177.761</v>
      </c>
    </row>
    <row r="12" spans="1:4" ht="26.25" customHeight="1">
      <c r="A12" s="76" t="s">
        <v>174</v>
      </c>
      <c r="B12" s="77">
        <v>6291.6943717028034</v>
      </c>
      <c r="C12" s="77">
        <v>6291.6943717028034</v>
      </c>
      <c r="D12" s="78">
        <v>9613.1810000000005</v>
      </c>
    </row>
    <row r="13" spans="1:4" ht="26.25" customHeight="1">
      <c r="A13" s="76" t="s">
        <v>175</v>
      </c>
      <c r="B13" s="77">
        <v>2828.2158845777149</v>
      </c>
      <c r="C13" s="77">
        <v>2828.2158845777149</v>
      </c>
      <c r="D13" s="78">
        <v>3974.4059999999999</v>
      </c>
    </row>
    <row r="14" spans="1:4" ht="26.25" customHeight="1">
      <c r="A14" s="76" t="s">
        <v>172</v>
      </c>
      <c r="B14" s="77">
        <v>29651.433617077644</v>
      </c>
      <c r="C14" s="77">
        <v>29651.433617077644</v>
      </c>
      <c r="D14" s="78">
        <v>36003.095999999998</v>
      </c>
    </row>
    <row r="15" spans="1:4" ht="26.25" customHeight="1">
      <c r="A15" s="76" t="s">
        <v>176</v>
      </c>
      <c r="B15" s="77">
        <v>8257.5529999999999</v>
      </c>
      <c r="C15" s="77">
        <v>8257.5529999999999</v>
      </c>
      <c r="D15" s="78">
        <v>14877.294</v>
      </c>
    </row>
    <row r="16" spans="1:4" ht="21.75" customHeight="1">
      <c r="A16" s="76" t="s">
        <v>179</v>
      </c>
      <c r="B16" s="77">
        <v>5620.3848023087921</v>
      </c>
      <c r="C16" s="77">
        <v>5620.3848023087921</v>
      </c>
      <c r="D16" s="78">
        <v>5958.2510000000002</v>
      </c>
    </row>
    <row r="17" spans="1:4" ht="39.75" customHeight="1" thickBot="1">
      <c r="A17" s="80" t="s">
        <v>180</v>
      </c>
      <c r="B17" s="81">
        <f>SUM(B8:B14)</f>
        <v>195272.00749386608</v>
      </c>
      <c r="C17" s="81">
        <f>SUM(C8:C14)</f>
        <v>195272.00749386608</v>
      </c>
      <c r="D17" s="183">
        <f>SUM(D8:D14)</f>
        <v>212440.75199999998</v>
      </c>
    </row>
    <row r="18" spans="1:4" ht="15">
      <c r="A18" s="72"/>
      <c r="B18" s="82"/>
      <c r="C18" s="83"/>
      <c r="D18" s="83"/>
    </row>
    <row r="19" spans="1:4" ht="15" hidden="1">
      <c r="A19" s="84"/>
      <c r="B19" s="85"/>
      <c r="C19" s="85"/>
      <c r="D19" s="85"/>
    </row>
    <row r="20" spans="1:4" ht="15" hidden="1">
      <c r="A20" s="84"/>
      <c r="B20" s="85"/>
      <c r="C20" s="85"/>
      <c r="D20" s="85"/>
    </row>
    <row r="21" spans="1:4" ht="15" hidden="1">
      <c r="A21" s="84"/>
      <c r="B21" s="85"/>
      <c r="C21" s="85"/>
      <c r="D21" s="85"/>
    </row>
    <row r="22" spans="1:4" ht="15" hidden="1">
      <c r="A22" s="84"/>
      <c r="B22" s="85"/>
      <c r="C22" s="85"/>
      <c r="D22" s="85"/>
    </row>
    <row r="23" spans="1:4" ht="15" hidden="1">
      <c r="A23" s="84"/>
      <c r="B23" s="85"/>
      <c r="C23" s="85"/>
      <c r="D23" s="85"/>
    </row>
    <row r="24" spans="1:4" ht="15" hidden="1">
      <c r="A24" s="84"/>
      <c r="B24" s="85"/>
      <c r="C24" s="85"/>
      <c r="D24" s="85"/>
    </row>
    <row r="27" spans="1:4" s="178" customFormat="1" ht="18.75">
      <c r="A27" s="177" t="s">
        <v>216</v>
      </c>
      <c r="B27" s="177"/>
      <c r="C27" s="181"/>
      <c r="D27" s="181"/>
    </row>
    <row r="28" spans="1:4" ht="18.75">
      <c r="A28" s="40" t="s">
        <v>181</v>
      </c>
      <c r="B28" s="40"/>
      <c r="C28" s="86"/>
      <c r="D28" s="86"/>
    </row>
    <row r="29" spans="1:4" ht="18.75">
      <c r="A29" s="87"/>
      <c r="B29" s="87"/>
      <c r="C29" s="86"/>
      <c r="D29" s="86"/>
    </row>
  </sheetData>
  <mergeCells count="5">
    <mergeCell ref="A3:D3"/>
    <mergeCell ref="A4:D4"/>
    <mergeCell ref="A6:A7"/>
    <mergeCell ref="B6:B7"/>
    <mergeCell ref="C6:D6"/>
  </mergeCells>
  <printOptions horizontalCentered="1" verticalCentered="1"/>
  <pageMargins left="0.69" right="0.49" top="0.16" bottom="0.51" header="0.27" footer="0.51181102362204722"/>
  <pageSetup paperSize="9" scale="11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2020</vt:lpstr>
      <vt:lpstr>explanatory 2020</vt:lpstr>
      <vt:lpstr>Аnalysis-20</vt:lpstr>
      <vt:lpstr>Appendix №1 20 </vt:lpstr>
      <vt:lpstr>Financial result 20</vt:lpstr>
      <vt:lpstr>Period expenses</vt:lpstr>
      <vt:lpstr>Table №5 </vt:lpstr>
      <vt:lpstr>Cost analysis 2020</vt:lpstr>
      <vt:lpstr>'Аnalysis-20'!Область_печати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edgora</dc:creator>
  <cp:lastModifiedBy>gulom</cp:lastModifiedBy>
  <cp:lastPrinted>2020-03-17T11:23:54Z</cp:lastPrinted>
  <dcterms:created xsi:type="dcterms:W3CDTF">2017-12-20T04:19:57Z</dcterms:created>
  <dcterms:modified xsi:type="dcterms:W3CDTF">2021-04-21T05:47:48Z</dcterms:modified>
</cp:coreProperties>
</file>