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7935" tabRatio="830" firstSheet="1" activeTab="5"/>
  </bookViews>
  <sheets>
    <sheet name="Анализ-2021г. 1-пол-е" sheetId="3" r:id="rId1"/>
    <sheet name="2021 г.1-пол-е" sheetId="1" r:id="rId2"/>
    <sheet name="Пояс.зап-2021 1-полу-е" sheetId="2" r:id="rId3"/>
    <sheet name="финан.резул.2021г. 1-пол" sheetId="5" r:id="rId4"/>
    <sheet name="Расх. пер.1-пол-е" sheetId="6" r:id="rId5"/>
    <sheet name="анализ себест.1-пол-е" sheetId="8" r:id="rId6"/>
    <sheet name="Табл№5 1-пол" sheetId="7" r:id="rId7"/>
    <sheet name="Пр№1 2021г.1-пол-е." sheetId="4" r:id="rId8"/>
    <sheet name="Лист1" sheetId="9" r:id="rId9"/>
  </sheets>
  <externalReferences>
    <externalReference r:id="rId10"/>
    <externalReference r:id="rId11"/>
    <externalReference r:id="rId12"/>
    <externalReference r:id="rId13"/>
    <externalReference r:id="rId14"/>
    <externalReference r:id="rId15"/>
  </externalReferences>
  <definedNames>
    <definedName name="\a">#N/A</definedName>
    <definedName name="\b">#N/A</definedName>
    <definedName name="\z">#N/A</definedName>
    <definedName name="_100Module4_B009__.LOGIN">[1]!'[Module4(B009)].LOGIN'</definedName>
    <definedName name="_101Module4_B010__.LOGIN">[1]!'[Module4(B010)].LOGIN'</definedName>
    <definedName name="_102Module4_B011__.LOGIN">[1]!'[Module4(B011)].LOGIN'</definedName>
    <definedName name="_103Module4_B016__.LOGIN">[1]!'[Module4(B016)].LOGIN'</definedName>
    <definedName name="_104Module4_B021__.LOGIN">[1]!'[Module4(B021)].LOGIN'</definedName>
    <definedName name="_105Module4_B022__.LOGIN">[1]!'[Module4(B022)].LOGIN'</definedName>
    <definedName name="_106Module4_B038__.LOGIN">[1]!'[Module4(B038)].LOGIN'</definedName>
    <definedName name="_107Module4_B040__.LOGIN">[1]!'[Module4(B040)].LOGIN'</definedName>
    <definedName name="_108Module4_B044__.LOGIN">[1]!'[Module4(B044)].LOGIN'</definedName>
    <definedName name="_109Module4_B045__.LOGIN">[1]!'[Module4(B045)].LOGIN'</definedName>
    <definedName name="_110Module4_B046__.LOGIN">[1]!'[Module4(B046)].LOGIN'</definedName>
    <definedName name="_111Module4_B048__.LOGIN">[1]!'[Module4(B048)].LOGIN'</definedName>
    <definedName name="_112Module4_B050__.LOGIN">[1]!'[Module4(B050)].LOGIN'</definedName>
    <definedName name="_113Module4_B051__.LOGIN">[1]!'[Module4(B051)].LOGIN'</definedName>
    <definedName name="_114Module4_B057__.LOGIN">[1]!'[Module4(B057)].LOGIN'</definedName>
    <definedName name="_115Module4_B060__.LOGIN">[1]!'[Module4(B060)].LOGIN'</definedName>
    <definedName name="_116Module4_C001__.LOGIN">[1]!'[Module4(C001)].LOGIN'</definedName>
    <definedName name="_117Module4_C002__.LOGIN">[1]!'[Module4(C002)].LOGIN'</definedName>
    <definedName name="_118Module4_C005__.LOGIN">[1]!'[Module4(C005)].LOGIN'</definedName>
    <definedName name="_119Module4_C007__.LOGIN">[1]!'[Module4(C007)].LOGIN'</definedName>
    <definedName name="_121Module4_C013__.LOGIN">[1]!'[Module4(C013)].LOGIN'</definedName>
    <definedName name="_122Module4_C014__.LOGIN">[1]!'[Module4(C014)].LOGIN'</definedName>
    <definedName name="_123Module4_C020__.LOGIN">[1]!'[Module4(C020)].LOGIN'</definedName>
    <definedName name="_124Module4_D001__.LOGIN">[1]!'[Module4(D001)].LOGIN'</definedName>
    <definedName name="_125Module4_D002__.LOGIN">[1]!'[Module4(D002)].LOGIN'</definedName>
    <definedName name="_126Module4_D007__.LOGIN">[1]!'[Module4(D007)].LOGIN'</definedName>
    <definedName name="_127Module4_D009__.LOGIN">[1]!'[Module4(D009)].LOGIN'</definedName>
    <definedName name="_128Module4_D010__.LOGIN">[1]!'[Module4(D010)].LOGIN'</definedName>
    <definedName name="_89Module4_B0017__.LOGIN">[1]!'[Module4(B0017)].LOGIN'</definedName>
    <definedName name="_90Module4_B002__.LOGIN">[1]!'[Module4(B002)].LOGIN'</definedName>
    <definedName name="_91Module4_B0025__.LOGIN">[1]!'[Module4(B0025)].LOGIN'</definedName>
    <definedName name="_92Module4_B0026__.LOGIN">[1]!'[Module4(B0026)].LOGIN'</definedName>
    <definedName name="_93Module4_B0027__.LOGIN">[1]!'[Module4(B0027)].LOGIN'</definedName>
    <definedName name="_94Module4_B003__.LOGIN">[1]!'[Module4(B003)].LOGIN'</definedName>
    <definedName name="_95Module4_B004__.LOGIN">[1]!'[Module4(B004)].LOGIN'</definedName>
    <definedName name="_96Module4_B005__.LOGIN">[1]!'[Module4(B005)].LOGIN'</definedName>
    <definedName name="_97Module4_B006__.LOGIN">[1]!'[Module4(B006)].LOGIN'</definedName>
    <definedName name="_98Module4_B007__.LOGIN">[1]!'[Module4(B007)].LOGIN'</definedName>
    <definedName name="_99Module4_B008__.LOGIN">[1]!'[Module4(B008)].LOGIN'</definedName>
    <definedName name="_a1Z" localSheetId="1">[2]사양조정!#REF!,[2]사양조정!$C$11,[2]사양조정!$D$11,[2]사양조정!$E$11,[2]사양조정!$F$11</definedName>
    <definedName name="_a1Z" localSheetId="5">[2]사양조정!#REF!,[2]사양조정!$C$11,[2]사양조정!$D$11,[2]사양조정!$E$11,[2]사양조정!$F$11</definedName>
    <definedName name="_a1Z" localSheetId="0">[2]사양조정!#REF!,[2]사양조정!$C$11,[2]사양조정!$D$11,[2]사양조정!$E$11,[2]사양조정!$F$11</definedName>
    <definedName name="_a1Z" localSheetId="2">[2]사양조정!#REF!,[2]사양조정!$C$11,[2]사양조정!$D$11,[2]사양조정!$E$11,[2]사양조정!$F$11</definedName>
    <definedName name="_a1Z" localSheetId="7">[2]사양조정!#REF!,[2]사양조정!$C$11,[2]사양조정!$D$11,[2]사양조정!$E$11,[2]사양조정!$F$11</definedName>
    <definedName name="_a1Z" localSheetId="4">[2]사양조정!#REF!,[2]사양조정!$C$11,[2]사양조정!$D$11,[2]사양조정!$E$11,[2]사양조정!$F$11</definedName>
    <definedName name="_a1Z" localSheetId="6">[2]사양조정!#REF!,[2]사양조정!$C$11,[2]사양조정!$D$11,[2]사양조정!$E$11,[2]사양조정!$F$11</definedName>
    <definedName name="_a1Z" localSheetId="3">[2]사양조정!#REF!,[2]사양조정!$C$11,[2]사양조정!$D$11,[2]사양조정!$E$11,[2]사양조정!$F$11</definedName>
    <definedName name="_a1Z">[2]사양조정!#REF!,[2]사양조정!$C$11,[2]사양조정!$D$11,[2]사양조정!$E$11,[2]사양조정!$F$11</definedName>
    <definedName name="_a2Z">[2]사양조정!$G$11,[2]사양조정!$H$11,[2]사양조정!$I$11,[2]사양조정!$J$11,[2]사양조정!$K$11</definedName>
    <definedName name="_AT1" localSheetId="5" hidden="1">{#N/A,#N/A,FALSE,"인원";#N/A,#N/A,FALSE,"비용2";#N/A,#N/A,FALSE,"비용1";#N/A,#N/A,FALSE,"비용";#N/A,#N/A,FALSE,"보증2";#N/A,#N/A,FALSE,"보증1";#N/A,#N/A,FALSE,"보증";#N/A,#N/A,FALSE,"손익1";#N/A,#N/A,FALSE,"손익";#N/A,#N/A,FALSE,"부서별매출";#N/A,#N/A,FALSE,"매출"}</definedName>
    <definedName name="_AT1" localSheetId="0" hidden="1">{#N/A,#N/A,FALSE,"인원";#N/A,#N/A,FALSE,"비용2";#N/A,#N/A,FALSE,"비용1";#N/A,#N/A,FALSE,"비용";#N/A,#N/A,FALSE,"보증2";#N/A,#N/A,FALSE,"보증1";#N/A,#N/A,FALSE,"보증";#N/A,#N/A,FALSE,"손익1";#N/A,#N/A,FALSE,"손익";#N/A,#N/A,FALSE,"부서별매출";#N/A,#N/A,FALSE,"매출"}</definedName>
    <definedName name="_AT1" localSheetId="2" hidden="1">{#N/A,#N/A,FALSE,"인원";#N/A,#N/A,FALSE,"비용2";#N/A,#N/A,FALSE,"비용1";#N/A,#N/A,FALSE,"비용";#N/A,#N/A,FALSE,"보증2";#N/A,#N/A,FALSE,"보증1";#N/A,#N/A,FALSE,"보증";#N/A,#N/A,FALSE,"손익1";#N/A,#N/A,FALSE,"손익";#N/A,#N/A,FALSE,"부서별매출";#N/A,#N/A,FALSE,"매출"}</definedName>
    <definedName name="_AT1" localSheetId="7" hidden="1">{#N/A,#N/A,FALSE,"인원";#N/A,#N/A,FALSE,"비용2";#N/A,#N/A,FALSE,"비용1";#N/A,#N/A,FALSE,"비용";#N/A,#N/A,FALSE,"보증2";#N/A,#N/A,FALSE,"보증1";#N/A,#N/A,FALSE,"보증";#N/A,#N/A,FALSE,"손익1";#N/A,#N/A,FALSE,"손익";#N/A,#N/A,FALSE,"부서별매출";#N/A,#N/A,FALSE,"매출"}</definedName>
    <definedName name="_AT1" localSheetId="4" hidden="1">{#N/A,#N/A,FALSE,"인원";#N/A,#N/A,FALSE,"비용2";#N/A,#N/A,FALSE,"비용1";#N/A,#N/A,FALSE,"비용";#N/A,#N/A,FALSE,"보증2";#N/A,#N/A,FALSE,"보증1";#N/A,#N/A,FALSE,"보증";#N/A,#N/A,FALSE,"손익1";#N/A,#N/A,FALSE,"손익";#N/A,#N/A,FALSE,"부서별매출";#N/A,#N/A,FALSE,"매출"}</definedName>
    <definedName name="_AT1" localSheetId="6" hidden="1">{#N/A,#N/A,FALSE,"인원";#N/A,#N/A,FALSE,"비용2";#N/A,#N/A,FALSE,"비용1";#N/A,#N/A,FALSE,"비용";#N/A,#N/A,FALSE,"보증2";#N/A,#N/A,FALSE,"보증1";#N/A,#N/A,FALSE,"보증";#N/A,#N/A,FALSE,"손익1";#N/A,#N/A,FALSE,"손익";#N/A,#N/A,FALSE,"부서별매출";#N/A,#N/A,FALSE,"매출"}</definedName>
    <definedName name="_AT1" localSheetId="3" hidden="1">{#N/A,#N/A,FALSE,"인원";#N/A,#N/A,FALSE,"비용2";#N/A,#N/A,FALSE,"비용1";#N/A,#N/A,FALSE,"비용";#N/A,#N/A,FALSE,"보증2";#N/A,#N/A,FALSE,"보증1";#N/A,#N/A,FALSE,"보증";#N/A,#N/A,FALSE,"손익1";#N/A,#N/A,FALSE,"손익";#N/A,#N/A,FALSE,"부서별매출";#N/A,#N/A,FALSE,"매출"}</definedName>
    <definedName name="_AT1" hidden="1">{#N/A,#N/A,FALSE,"인원";#N/A,#N/A,FALSE,"비용2";#N/A,#N/A,FALSE,"비용1";#N/A,#N/A,FALSE,"비용";#N/A,#N/A,FALSE,"보증2";#N/A,#N/A,FALSE,"보증1";#N/A,#N/A,FALSE,"보증";#N/A,#N/A,FALSE,"손익1";#N/A,#N/A,FALSE,"손익";#N/A,#N/A,FALSE,"부서별매출";#N/A,#N/A,FALSE,"매출"}</definedName>
    <definedName name="_AT2"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localSheetId="5" hidden="1">{#N/A,#N/A,FALSE,"인원";#N/A,#N/A,FALSE,"비용2";#N/A,#N/A,FALSE,"비용1";#N/A,#N/A,FALSE,"비용";#N/A,#N/A,FALSE,"보증2";#N/A,#N/A,FALSE,"보증1";#N/A,#N/A,FALSE,"보증";#N/A,#N/A,FALSE,"손익1";#N/A,#N/A,FALSE,"손익";#N/A,#N/A,FALSE,"부서별매출";#N/A,#N/A,FALSE,"매출"}</definedName>
    <definedName name="_AT3" localSheetId="0" hidden="1">{#N/A,#N/A,FALSE,"인원";#N/A,#N/A,FALSE,"비용2";#N/A,#N/A,FALSE,"비용1";#N/A,#N/A,FALSE,"비용";#N/A,#N/A,FALSE,"보증2";#N/A,#N/A,FALSE,"보증1";#N/A,#N/A,FALSE,"보증";#N/A,#N/A,FALSE,"손익1";#N/A,#N/A,FALSE,"손익";#N/A,#N/A,FALSE,"부서별매출";#N/A,#N/A,FALSE,"매출"}</definedName>
    <definedName name="_AT3" localSheetId="2" hidden="1">{#N/A,#N/A,FALSE,"인원";#N/A,#N/A,FALSE,"비용2";#N/A,#N/A,FALSE,"비용1";#N/A,#N/A,FALSE,"비용";#N/A,#N/A,FALSE,"보증2";#N/A,#N/A,FALSE,"보증1";#N/A,#N/A,FALSE,"보증";#N/A,#N/A,FALSE,"손익1";#N/A,#N/A,FALSE,"손익";#N/A,#N/A,FALSE,"부서별매출";#N/A,#N/A,FALSE,"매출"}</definedName>
    <definedName name="_AT3" localSheetId="7" hidden="1">{#N/A,#N/A,FALSE,"인원";#N/A,#N/A,FALSE,"비용2";#N/A,#N/A,FALSE,"비용1";#N/A,#N/A,FALSE,"비용";#N/A,#N/A,FALSE,"보증2";#N/A,#N/A,FALSE,"보증1";#N/A,#N/A,FALSE,"보증";#N/A,#N/A,FALSE,"손익1";#N/A,#N/A,FALSE,"손익";#N/A,#N/A,FALSE,"부서별매출";#N/A,#N/A,FALSE,"매출"}</definedName>
    <definedName name="_AT3" localSheetId="4" hidden="1">{#N/A,#N/A,FALSE,"인원";#N/A,#N/A,FALSE,"비용2";#N/A,#N/A,FALSE,"비용1";#N/A,#N/A,FALSE,"비용";#N/A,#N/A,FALSE,"보증2";#N/A,#N/A,FALSE,"보증1";#N/A,#N/A,FALSE,"보증";#N/A,#N/A,FALSE,"손익1";#N/A,#N/A,FALSE,"손익";#N/A,#N/A,FALSE,"부서별매출";#N/A,#N/A,FALSE,"매출"}</definedName>
    <definedName name="_AT3" localSheetId="6" hidden="1">{#N/A,#N/A,FALSE,"인원";#N/A,#N/A,FALSE,"비용2";#N/A,#N/A,FALSE,"비용1";#N/A,#N/A,FALSE,"비용";#N/A,#N/A,FALSE,"보증2";#N/A,#N/A,FALSE,"보증1";#N/A,#N/A,FALSE,"보증";#N/A,#N/A,FALSE,"손익1";#N/A,#N/A,FALSE,"손익";#N/A,#N/A,FALSE,"부서별매출";#N/A,#N/A,FALSE,"매출"}</definedName>
    <definedName name="_AT3" localSheetId="3" hidden="1">{#N/A,#N/A,FALSE,"인원";#N/A,#N/A,FALSE,"비용2";#N/A,#N/A,FALSE,"비용1";#N/A,#N/A,FALSE,"비용";#N/A,#N/A,FALSE,"보증2";#N/A,#N/A,FALSE,"보증1";#N/A,#N/A,FALSE,"보증";#N/A,#N/A,FALSE,"손익1";#N/A,#N/A,FALSE,"손익";#N/A,#N/A,FALSE,"부서별매출";#N/A,#N/A,FALSE,"매출"}</definedName>
    <definedName name="_AT3" hidden="1">{#N/A,#N/A,FALSE,"인원";#N/A,#N/A,FALSE,"비용2";#N/A,#N/A,FALSE,"비용1";#N/A,#N/A,FALSE,"비용";#N/A,#N/A,FALSE,"보증2";#N/A,#N/A,FALSE,"보증1";#N/A,#N/A,FALSE,"보증";#N/A,#N/A,FALSE,"손익1";#N/A,#N/A,FALSE,"손익";#N/A,#N/A,FALSE,"부서별매출";#N/A,#N/A,FALSE,"매출"}</definedName>
    <definedName name="_veh1">[2]사양조정!$B$5:$B$8</definedName>
    <definedName name="_veh10">[2]사양조정!$K$5:$K$8</definedName>
    <definedName name="_veh2">[2]사양조정!$C$5:$C$8</definedName>
    <definedName name="_veh3">[2]사양조정!$D$5:$D$8</definedName>
    <definedName name="_veh4">[2]사양조정!$E$5:$E$8</definedName>
    <definedName name="_veh5">[2]사양조정!$F$5:$F$8</definedName>
    <definedName name="_veh6">[2]사양조정!$G$5:$G$8</definedName>
    <definedName name="_veh7">[2]사양조정!$H$5:$H$8</definedName>
    <definedName name="_veh8">[2]사양조정!$I$5:$I$8</definedName>
    <definedName name="_veh9">[2]사양조정!$J$5:$J$8</definedName>
    <definedName name="Butt_press">[3]!Butt_press</definedName>
    <definedName name="clear">[3]!clear</definedName>
    <definedName name="CoAc_?I?C?o">'[4]AeCO SPL'!$A$4:$Y$2798</definedName>
    <definedName name="CoAc_?I·?C°?o">'[5]AeCO SPL'!$A$4:$Y$2798</definedName>
    <definedName name="DATA2">#N/A</definedName>
    <definedName name="dddddd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ee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ethering">[6]!gethering</definedName>
    <definedName name="goto_managemant">[6]!goto_managemant</definedName>
    <definedName name="Goto_manual">[3]!Goto_manual</definedName>
    <definedName name="ID">[3]!ID</definedName>
    <definedName name="IE">[1]!IE</definedName>
    <definedName name="KKJJHH"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ove">[3]!move</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 localSheetId="5" hidden="1">{#N/A,#N/A,TRUE,"일정"}</definedName>
    <definedName name="tt" localSheetId="0" hidden="1">{#N/A,#N/A,TRUE,"일정"}</definedName>
    <definedName name="tt" localSheetId="2" hidden="1">{#N/A,#N/A,TRUE,"일정"}</definedName>
    <definedName name="tt" localSheetId="7" hidden="1">{#N/A,#N/A,TRUE,"일정"}</definedName>
    <definedName name="tt" localSheetId="4" hidden="1">{#N/A,#N/A,TRUE,"일정"}</definedName>
    <definedName name="tt" localSheetId="6" hidden="1">{#N/A,#N/A,TRUE,"일정"}</definedName>
    <definedName name="tt" localSheetId="3" hidden="1">{#N/A,#N/A,TRUE,"일정"}</definedName>
    <definedName name="tt" hidden="1">{#N/A,#N/A,TRUE,"일정"}</definedName>
    <definedName name="TYR"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Print._.All."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0"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7"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localSheetId="5" hidden="1">{#N/A,#N/A,FALSE,"인원";#N/A,#N/A,FALSE,"비용2";#N/A,#N/A,FALSE,"비용1";#N/A,#N/A,FALSE,"비용";#N/A,#N/A,FALSE,"보증2";#N/A,#N/A,FALSE,"보증1";#N/A,#N/A,FALSE,"보증";#N/A,#N/A,FALSE,"손익1";#N/A,#N/A,FALSE,"손익";#N/A,#N/A,FALSE,"부서별매출";#N/A,#N/A,FALSE,"매출"}</definedName>
    <definedName name="wrn.RPT." localSheetId="0" hidden="1">{#N/A,#N/A,FALSE,"인원";#N/A,#N/A,FALSE,"비용2";#N/A,#N/A,FALSE,"비용1";#N/A,#N/A,FALSE,"비용";#N/A,#N/A,FALSE,"보증2";#N/A,#N/A,FALSE,"보증1";#N/A,#N/A,FALSE,"보증";#N/A,#N/A,FALSE,"손익1";#N/A,#N/A,FALSE,"손익";#N/A,#N/A,FALSE,"부서별매출";#N/A,#N/A,FALSE,"매출"}</definedName>
    <definedName name="wrn.RPT." localSheetId="2" hidden="1">{#N/A,#N/A,FALSE,"인원";#N/A,#N/A,FALSE,"비용2";#N/A,#N/A,FALSE,"비용1";#N/A,#N/A,FALSE,"비용";#N/A,#N/A,FALSE,"보증2";#N/A,#N/A,FALSE,"보증1";#N/A,#N/A,FALSE,"보증";#N/A,#N/A,FALSE,"손익1";#N/A,#N/A,FALSE,"손익";#N/A,#N/A,FALSE,"부서별매출";#N/A,#N/A,FALSE,"매출"}</definedName>
    <definedName name="wrn.RPT." localSheetId="7" hidden="1">{#N/A,#N/A,FALSE,"인원";#N/A,#N/A,FALSE,"비용2";#N/A,#N/A,FALSE,"비용1";#N/A,#N/A,FALSE,"비용";#N/A,#N/A,FALSE,"보증2";#N/A,#N/A,FALSE,"보증1";#N/A,#N/A,FALSE,"보증";#N/A,#N/A,FALSE,"손익1";#N/A,#N/A,FALSE,"손익";#N/A,#N/A,FALSE,"부서별매출";#N/A,#N/A,FALSE,"매출"}</definedName>
    <definedName name="wrn.RPT." localSheetId="4" hidden="1">{#N/A,#N/A,FALSE,"인원";#N/A,#N/A,FALSE,"비용2";#N/A,#N/A,FALSE,"비용1";#N/A,#N/A,FALSE,"비용";#N/A,#N/A,FALSE,"보증2";#N/A,#N/A,FALSE,"보증1";#N/A,#N/A,FALSE,"보증";#N/A,#N/A,FALSE,"손익1";#N/A,#N/A,FALSE,"손익";#N/A,#N/A,FALSE,"부서별매출";#N/A,#N/A,FALSE,"매출"}</definedName>
    <definedName name="wrn.RPT." localSheetId="6" hidden="1">{#N/A,#N/A,FALSE,"인원";#N/A,#N/A,FALSE,"비용2";#N/A,#N/A,FALSE,"비용1";#N/A,#N/A,FALSE,"비용";#N/A,#N/A,FALSE,"보증2";#N/A,#N/A,FALSE,"보증1";#N/A,#N/A,FALSE,"보증";#N/A,#N/A,FALSE,"손익1";#N/A,#N/A,FALSE,"손익";#N/A,#N/A,FALSE,"부서별매출";#N/A,#N/A,FALSE,"매출"}</definedName>
    <definedName name="wrn.RPT." localSheetId="3"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주간._.보고." localSheetId="5" hidden="1">{#N/A,#N/A,TRUE,"일정"}</definedName>
    <definedName name="wrn.주간._.보고." localSheetId="0" hidden="1">{#N/A,#N/A,TRUE,"일정"}</definedName>
    <definedName name="wrn.주간._.보고." localSheetId="2" hidden="1">{#N/A,#N/A,TRUE,"일정"}</definedName>
    <definedName name="wrn.주간._.보고." localSheetId="7" hidden="1">{#N/A,#N/A,TRUE,"일정"}</definedName>
    <definedName name="wrn.주간._.보고." localSheetId="4" hidden="1">{#N/A,#N/A,TRUE,"일정"}</definedName>
    <definedName name="wrn.주간._.보고." localSheetId="6" hidden="1">{#N/A,#N/A,TRUE,"일정"}</definedName>
    <definedName name="wrn.주간._.보고." localSheetId="3" hidden="1">{#N/A,#N/A,TRUE,"일정"}</definedName>
    <definedName name="wrn.주간._.보고." hidden="1">{#N/A,#N/A,TRUE,"일정"}</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5" hidden="1">{#N/A,#N/A,TRUE,"일정"}</definedName>
    <definedName name="WWWW" localSheetId="0" hidden="1">{#N/A,#N/A,TRUE,"일정"}</definedName>
    <definedName name="WWWW" localSheetId="2" hidden="1">{#N/A,#N/A,TRUE,"일정"}</definedName>
    <definedName name="WWWW" localSheetId="7" hidden="1">{#N/A,#N/A,TRUE,"일정"}</definedName>
    <definedName name="WWWW" localSheetId="4" hidden="1">{#N/A,#N/A,TRUE,"일정"}</definedName>
    <definedName name="WWWW" localSheetId="6" hidden="1">{#N/A,#N/A,TRUE,"일정"}</definedName>
    <definedName name="WWWW" localSheetId="3" hidden="1">{#N/A,#N/A,TRUE,"일정"}</definedName>
    <definedName name="WWWW" hidden="1">{#N/A,#N/A,TRUE,"일정"}</definedName>
    <definedName name="_xlnm.Database" localSheetId="1">#REF!</definedName>
    <definedName name="_xlnm.Database" localSheetId="5">#REF!</definedName>
    <definedName name="_xlnm.Database" localSheetId="0">#REF!</definedName>
    <definedName name="_xlnm.Database" localSheetId="2">#REF!</definedName>
    <definedName name="_xlnm.Database" localSheetId="7">#REF!</definedName>
    <definedName name="_xlnm.Database" localSheetId="4">#REF!</definedName>
    <definedName name="_xlnm.Database" localSheetId="6">#REF!</definedName>
    <definedName name="_xlnm.Database" localSheetId="3">#REF!</definedName>
    <definedName name="_xlnm.Database">#REF!</definedName>
    <definedName name="ввав"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вав"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вывы"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0"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7"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вывы"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Голышев" localSheetId="5" hidden="1">{#N/A,#N/A,FALSE,"인원";#N/A,#N/A,FALSE,"비용2";#N/A,#N/A,FALSE,"비용1";#N/A,#N/A,FALSE,"비용";#N/A,#N/A,FALSE,"보증2";#N/A,#N/A,FALSE,"보증1";#N/A,#N/A,FALSE,"보증";#N/A,#N/A,FALSE,"손익1";#N/A,#N/A,FALSE,"손익";#N/A,#N/A,FALSE,"부서별매출";#N/A,#N/A,FALSE,"매출"}</definedName>
    <definedName name="Голышев" localSheetId="0" hidden="1">{#N/A,#N/A,FALSE,"인원";#N/A,#N/A,FALSE,"비용2";#N/A,#N/A,FALSE,"비용1";#N/A,#N/A,FALSE,"비용";#N/A,#N/A,FALSE,"보증2";#N/A,#N/A,FALSE,"보증1";#N/A,#N/A,FALSE,"보증";#N/A,#N/A,FALSE,"손익1";#N/A,#N/A,FALSE,"손익";#N/A,#N/A,FALSE,"부서별매출";#N/A,#N/A,FALSE,"매출"}</definedName>
    <definedName name="Голышев" localSheetId="2" hidden="1">{#N/A,#N/A,FALSE,"인원";#N/A,#N/A,FALSE,"비용2";#N/A,#N/A,FALSE,"비용1";#N/A,#N/A,FALSE,"비용";#N/A,#N/A,FALSE,"보증2";#N/A,#N/A,FALSE,"보증1";#N/A,#N/A,FALSE,"보증";#N/A,#N/A,FALSE,"손익1";#N/A,#N/A,FALSE,"손익";#N/A,#N/A,FALSE,"부서별매출";#N/A,#N/A,FALSE,"매출"}</definedName>
    <definedName name="Голышев" localSheetId="7" hidden="1">{#N/A,#N/A,FALSE,"인원";#N/A,#N/A,FALSE,"비용2";#N/A,#N/A,FALSE,"비용1";#N/A,#N/A,FALSE,"비용";#N/A,#N/A,FALSE,"보증2";#N/A,#N/A,FALSE,"보증1";#N/A,#N/A,FALSE,"보증";#N/A,#N/A,FALSE,"손익1";#N/A,#N/A,FALSE,"손익";#N/A,#N/A,FALSE,"부서별매출";#N/A,#N/A,FALSE,"매출"}</definedName>
    <definedName name="Голышев" localSheetId="4" hidden="1">{#N/A,#N/A,FALSE,"인원";#N/A,#N/A,FALSE,"비용2";#N/A,#N/A,FALSE,"비용1";#N/A,#N/A,FALSE,"비용";#N/A,#N/A,FALSE,"보증2";#N/A,#N/A,FALSE,"보증1";#N/A,#N/A,FALSE,"보증";#N/A,#N/A,FALSE,"손익1";#N/A,#N/A,FALSE,"손익";#N/A,#N/A,FALSE,"부서별매출";#N/A,#N/A,FALSE,"매출"}</definedName>
    <definedName name="Голышев" localSheetId="6" hidden="1">{#N/A,#N/A,FALSE,"인원";#N/A,#N/A,FALSE,"비용2";#N/A,#N/A,FALSE,"비용1";#N/A,#N/A,FALSE,"비용";#N/A,#N/A,FALSE,"보증2";#N/A,#N/A,FALSE,"보증1";#N/A,#N/A,FALSE,"보증";#N/A,#N/A,FALSE,"손익1";#N/A,#N/A,FALSE,"손익";#N/A,#N/A,FALSE,"부서별매출";#N/A,#N/A,FALSE,"매출"}</definedName>
    <definedName name="Голышев" localSheetId="3" hidden="1">{#N/A,#N/A,FALSE,"인원";#N/A,#N/A,FALSE,"비용2";#N/A,#N/A,FALSE,"비용1";#N/A,#N/A,FALSE,"비용";#N/A,#N/A,FALSE,"보증2";#N/A,#N/A,FALSE,"보증1";#N/A,#N/A,FALSE,"보증";#N/A,#N/A,FALSE,"손익1";#N/A,#N/A,FALSE,"손익";#N/A,#N/A,FALSE,"부서별매출";#N/A,#N/A,FALSE,"매출"}</definedName>
    <definedName name="Голышев" hidden="1">{#N/A,#N/A,FALSE,"인원";#N/A,#N/A,FALSE,"비용2";#N/A,#N/A,FALSE,"비용1";#N/A,#N/A,FALSE,"비용";#N/A,#N/A,FALSE,"보증2";#N/A,#N/A,FALSE,"보증1";#N/A,#N/A,FALSE,"보증";#N/A,#N/A,FALSE,"손익1";#N/A,#N/A,FALSE,"손익";#N/A,#N/A,FALSE,"부서별매출";#N/A,#N/A,FALSE,"매출"}</definedName>
    <definedName name="Голышев2" localSheetId="5" hidden="1">{#N/A,#N/A,FALSE,"인원";#N/A,#N/A,FALSE,"비용2";#N/A,#N/A,FALSE,"비용1";#N/A,#N/A,FALSE,"비용";#N/A,#N/A,FALSE,"보증2";#N/A,#N/A,FALSE,"보증1";#N/A,#N/A,FALSE,"보증";#N/A,#N/A,FALSE,"손익1";#N/A,#N/A,FALSE,"손익";#N/A,#N/A,FALSE,"부서별매출";#N/A,#N/A,FALSE,"매출"}</definedName>
    <definedName name="Голышев2" localSheetId="0" hidden="1">{#N/A,#N/A,FALSE,"인원";#N/A,#N/A,FALSE,"비용2";#N/A,#N/A,FALSE,"비용1";#N/A,#N/A,FALSE,"비용";#N/A,#N/A,FALSE,"보증2";#N/A,#N/A,FALSE,"보증1";#N/A,#N/A,FALSE,"보증";#N/A,#N/A,FALSE,"손익1";#N/A,#N/A,FALSE,"손익";#N/A,#N/A,FALSE,"부서별매출";#N/A,#N/A,FALSE,"매출"}</definedName>
    <definedName name="Голышев2" localSheetId="2" hidden="1">{#N/A,#N/A,FALSE,"인원";#N/A,#N/A,FALSE,"비용2";#N/A,#N/A,FALSE,"비용1";#N/A,#N/A,FALSE,"비용";#N/A,#N/A,FALSE,"보증2";#N/A,#N/A,FALSE,"보증1";#N/A,#N/A,FALSE,"보증";#N/A,#N/A,FALSE,"손익1";#N/A,#N/A,FALSE,"손익";#N/A,#N/A,FALSE,"부서별매출";#N/A,#N/A,FALSE,"매출"}</definedName>
    <definedName name="Голышев2" localSheetId="7" hidden="1">{#N/A,#N/A,FALSE,"인원";#N/A,#N/A,FALSE,"비용2";#N/A,#N/A,FALSE,"비용1";#N/A,#N/A,FALSE,"비용";#N/A,#N/A,FALSE,"보증2";#N/A,#N/A,FALSE,"보증1";#N/A,#N/A,FALSE,"보증";#N/A,#N/A,FALSE,"손익1";#N/A,#N/A,FALSE,"손익";#N/A,#N/A,FALSE,"부서별매출";#N/A,#N/A,FALSE,"매출"}</definedName>
    <definedName name="Голышев2" localSheetId="4" hidden="1">{#N/A,#N/A,FALSE,"인원";#N/A,#N/A,FALSE,"비용2";#N/A,#N/A,FALSE,"비용1";#N/A,#N/A,FALSE,"비용";#N/A,#N/A,FALSE,"보증2";#N/A,#N/A,FALSE,"보증1";#N/A,#N/A,FALSE,"보증";#N/A,#N/A,FALSE,"손익1";#N/A,#N/A,FALSE,"손익";#N/A,#N/A,FALSE,"부서별매출";#N/A,#N/A,FALSE,"매출"}</definedName>
    <definedName name="Голышев2" localSheetId="6" hidden="1">{#N/A,#N/A,FALSE,"인원";#N/A,#N/A,FALSE,"비용2";#N/A,#N/A,FALSE,"비용1";#N/A,#N/A,FALSE,"비용";#N/A,#N/A,FALSE,"보증2";#N/A,#N/A,FALSE,"보증1";#N/A,#N/A,FALSE,"보증";#N/A,#N/A,FALSE,"손익1";#N/A,#N/A,FALSE,"손익";#N/A,#N/A,FALSE,"부서별매출";#N/A,#N/A,FALSE,"매출"}</definedName>
    <definedName name="Голышев2" localSheetId="3"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_xlnm.Print_Area" localSheetId="0">'Анализ-2021г. 1-пол-е'!$A$1:$I$78</definedName>
    <definedName name="Пояс.зап9мес"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чсчсчсч"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0"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ㄴㄴㄴㄴ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대우개발기초">[1]!대우개발기초</definedName>
    <definedName name="대우개발변동">[1]!대우개발변동</definedName>
    <definedName name="대우자동차기초">[1]!대우자동차기초</definedName>
    <definedName name="대우자동차변동">[1]!대우자동차변동</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새일정" localSheetId="5" hidden="1">{#N/A,#N/A,FALSE,"인원";#N/A,#N/A,FALSE,"비용2";#N/A,#N/A,FALSE,"비용1";#N/A,#N/A,FALSE,"비용";#N/A,#N/A,FALSE,"보증2";#N/A,#N/A,FALSE,"보증1";#N/A,#N/A,FALSE,"보증";#N/A,#N/A,FALSE,"손익1";#N/A,#N/A,FALSE,"손익";#N/A,#N/A,FALSE,"부서별매출";#N/A,#N/A,FALSE,"매출"}</definedName>
    <definedName name="새일정" localSheetId="0" hidden="1">{#N/A,#N/A,FALSE,"인원";#N/A,#N/A,FALSE,"비용2";#N/A,#N/A,FALSE,"비용1";#N/A,#N/A,FALSE,"비용";#N/A,#N/A,FALSE,"보증2";#N/A,#N/A,FALSE,"보증1";#N/A,#N/A,FALSE,"보증";#N/A,#N/A,FALSE,"손익1";#N/A,#N/A,FALSE,"손익";#N/A,#N/A,FALSE,"부서별매출";#N/A,#N/A,FALSE,"매출"}</definedName>
    <definedName name="새일정" localSheetId="2" hidden="1">{#N/A,#N/A,FALSE,"인원";#N/A,#N/A,FALSE,"비용2";#N/A,#N/A,FALSE,"비용1";#N/A,#N/A,FALSE,"비용";#N/A,#N/A,FALSE,"보증2";#N/A,#N/A,FALSE,"보증1";#N/A,#N/A,FALSE,"보증";#N/A,#N/A,FALSE,"손익1";#N/A,#N/A,FALSE,"손익";#N/A,#N/A,FALSE,"부서별매출";#N/A,#N/A,FALSE,"매출"}</definedName>
    <definedName name="새일정" localSheetId="7" hidden="1">{#N/A,#N/A,FALSE,"인원";#N/A,#N/A,FALSE,"비용2";#N/A,#N/A,FALSE,"비용1";#N/A,#N/A,FALSE,"비용";#N/A,#N/A,FALSE,"보증2";#N/A,#N/A,FALSE,"보증1";#N/A,#N/A,FALSE,"보증";#N/A,#N/A,FALSE,"손익1";#N/A,#N/A,FALSE,"손익";#N/A,#N/A,FALSE,"부서별매출";#N/A,#N/A,FALSE,"매출"}</definedName>
    <definedName name="새일정" localSheetId="4" hidden="1">{#N/A,#N/A,FALSE,"인원";#N/A,#N/A,FALSE,"비용2";#N/A,#N/A,FALSE,"비용1";#N/A,#N/A,FALSE,"비용";#N/A,#N/A,FALSE,"보증2";#N/A,#N/A,FALSE,"보증1";#N/A,#N/A,FALSE,"보증";#N/A,#N/A,FALSE,"손익1";#N/A,#N/A,FALSE,"손익";#N/A,#N/A,FALSE,"부서별매출";#N/A,#N/A,FALSE,"매출"}</definedName>
    <definedName name="새일정" localSheetId="6" hidden="1">{#N/A,#N/A,FALSE,"인원";#N/A,#N/A,FALSE,"비용2";#N/A,#N/A,FALSE,"비용1";#N/A,#N/A,FALSE,"비용";#N/A,#N/A,FALSE,"보증2";#N/A,#N/A,FALSE,"보증1";#N/A,#N/A,FALSE,"보증";#N/A,#N/A,FALSE,"손익1";#N/A,#N/A,FALSE,"손익";#N/A,#N/A,FALSE,"부서별매출";#N/A,#N/A,FALSE,"매출"}</definedName>
    <definedName name="새일정" localSheetId="3" hidden="1">{#N/A,#N/A,FALSE,"인원";#N/A,#N/A,FALSE,"비용2";#N/A,#N/A,FALSE,"비용1";#N/A,#N/A,FALSE,"비용";#N/A,#N/A,FALSE,"보증2";#N/A,#N/A,FALSE,"보증1";#N/A,#N/A,FALSE,"보증";#N/A,#N/A,FALSE,"손익1";#N/A,#N/A,FALSE,"손익";#N/A,#N/A,FALSE,"부서별매출";#N/A,#N/A,FALSE,"매출"}</definedName>
    <definedName name="새일정" hidden="1">{#N/A,#N/A,FALSE,"인원";#N/A,#N/A,FALSE,"비용2";#N/A,#N/A,FALSE,"비용1";#N/A,#N/A,FALSE,"비용";#N/A,#N/A,FALSE,"보증2";#N/A,#N/A,FALSE,"보증1";#N/A,#N/A,FALSE,"보증";#N/A,#N/A,FALSE,"손익1";#N/A,#N/A,FALSE,"손익";#N/A,#N/A,FALSE,"부서별매출";#N/A,#N/A,FALSE,"매출"}</definedName>
    <definedName name="이동MACRO.매출총이익율구하기MACRO">[1]!이동MACRO.매출총이익율구하기MACRO</definedName>
    <definedName name="이명철" localSheetId="5" hidden="1">{#N/A,#N/A,FALSE,"인원";#N/A,#N/A,FALSE,"비용2";#N/A,#N/A,FALSE,"비용1";#N/A,#N/A,FALSE,"비용";#N/A,#N/A,FALSE,"보증2";#N/A,#N/A,FALSE,"보증1";#N/A,#N/A,FALSE,"보증";#N/A,#N/A,FALSE,"손익1";#N/A,#N/A,FALSE,"손익";#N/A,#N/A,FALSE,"부서별매출";#N/A,#N/A,FALSE,"매출"}</definedName>
    <definedName name="이명철" localSheetId="0" hidden="1">{#N/A,#N/A,FALSE,"인원";#N/A,#N/A,FALSE,"비용2";#N/A,#N/A,FALSE,"비용1";#N/A,#N/A,FALSE,"비용";#N/A,#N/A,FALSE,"보증2";#N/A,#N/A,FALSE,"보증1";#N/A,#N/A,FALSE,"보증";#N/A,#N/A,FALSE,"손익1";#N/A,#N/A,FALSE,"손익";#N/A,#N/A,FALSE,"부서별매출";#N/A,#N/A,FALSE,"매출"}</definedName>
    <definedName name="이명철" localSheetId="2" hidden="1">{#N/A,#N/A,FALSE,"인원";#N/A,#N/A,FALSE,"비용2";#N/A,#N/A,FALSE,"비용1";#N/A,#N/A,FALSE,"비용";#N/A,#N/A,FALSE,"보증2";#N/A,#N/A,FALSE,"보증1";#N/A,#N/A,FALSE,"보증";#N/A,#N/A,FALSE,"손익1";#N/A,#N/A,FALSE,"손익";#N/A,#N/A,FALSE,"부서별매출";#N/A,#N/A,FALSE,"매출"}</definedName>
    <definedName name="이명철" localSheetId="7" hidden="1">{#N/A,#N/A,FALSE,"인원";#N/A,#N/A,FALSE,"비용2";#N/A,#N/A,FALSE,"비용1";#N/A,#N/A,FALSE,"비용";#N/A,#N/A,FALSE,"보증2";#N/A,#N/A,FALSE,"보증1";#N/A,#N/A,FALSE,"보증";#N/A,#N/A,FALSE,"손익1";#N/A,#N/A,FALSE,"손익";#N/A,#N/A,FALSE,"부서별매출";#N/A,#N/A,FALSE,"매출"}</definedName>
    <definedName name="이명철" localSheetId="4" hidden="1">{#N/A,#N/A,FALSE,"인원";#N/A,#N/A,FALSE,"비용2";#N/A,#N/A,FALSE,"비용1";#N/A,#N/A,FALSE,"비용";#N/A,#N/A,FALSE,"보증2";#N/A,#N/A,FALSE,"보증1";#N/A,#N/A,FALSE,"보증";#N/A,#N/A,FALSE,"손익1";#N/A,#N/A,FALSE,"손익";#N/A,#N/A,FALSE,"부서별매출";#N/A,#N/A,FALSE,"매출"}</definedName>
    <definedName name="이명철" localSheetId="6" hidden="1">{#N/A,#N/A,FALSE,"인원";#N/A,#N/A,FALSE,"비용2";#N/A,#N/A,FALSE,"비용1";#N/A,#N/A,FALSE,"비용";#N/A,#N/A,FALSE,"보증2";#N/A,#N/A,FALSE,"보증1";#N/A,#N/A,FALSE,"보증";#N/A,#N/A,FALSE,"손익1";#N/A,#N/A,FALSE,"손익";#N/A,#N/A,FALSE,"부서별매출";#N/A,#N/A,FALSE,"매출"}</definedName>
    <definedName name="이명철" localSheetId="3" hidden="1">{#N/A,#N/A,FALSE,"인원";#N/A,#N/A,FALSE,"비용2";#N/A,#N/A,FALSE,"비용1";#N/A,#N/A,FALSE,"비용";#N/A,#N/A,FALSE,"보증2";#N/A,#N/A,FALSE,"보증1";#N/A,#N/A,FALSE,"보증";#N/A,#N/A,FALSE,"손익1";#N/A,#N/A,FALSE,"손익";#N/A,#N/A,FALSE,"부서별매출";#N/A,#N/A,FALSE,"매출"}</definedName>
    <definedName name="이명철" hidden="1">{#N/A,#N/A,FALSE,"인원";#N/A,#N/A,FALSE,"비용2";#N/A,#N/A,FALSE,"비용1";#N/A,#N/A,FALSE,"비용";#N/A,#N/A,FALSE,"보증2";#N/A,#N/A,FALSE,"보증1";#N/A,#N/A,FALSE,"보증";#N/A,#N/A,FALSE,"손익1";#N/A,#N/A,FALSE,"손익";#N/A,#N/A,FALSE,"부서별매출";#N/A,#N/A,FALSE,"매출"}</definedName>
    <definedName name="일정2" localSheetId="5" hidden="1">{#N/A,#N/A,FALSE,"인원";#N/A,#N/A,FALSE,"비용2";#N/A,#N/A,FALSE,"비용1";#N/A,#N/A,FALSE,"비용";#N/A,#N/A,FALSE,"보증2";#N/A,#N/A,FALSE,"보증1";#N/A,#N/A,FALSE,"보증";#N/A,#N/A,FALSE,"손익1";#N/A,#N/A,FALSE,"손익";#N/A,#N/A,FALSE,"부서별매출";#N/A,#N/A,FALSE,"매출"}</definedName>
    <definedName name="일정2" localSheetId="0" hidden="1">{#N/A,#N/A,FALSE,"인원";#N/A,#N/A,FALSE,"비용2";#N/A,#N/A,FALSE,"비용1";#N/A,#N/A,FALSE,"비용";#N/A,#N/A,FALSE,"보증2";#N/A,#N/A,FALSE,"보증1";#N/A,#N/A,FALSE,"보증";#N/A,#N/A,FALSE,"손익1";#N/A,#N/A,FALSE,"손익";#N/A,#N/A,FALSE,"부서별매출";#N/A,#N/A,FALSE,"매출"}</definedName>
    <definedName name="일정2" localSheetId="2" hidden="1">{#N/A,#N/A,FALSE,"인원";#N/A,#N/A,FALSE,"비용2";#N/A,#N/A,FALSE,"비용1";#N/A,#N/A,FALSE,"비용";#N/A,#N/A,FALSE,"보증2";#N/A,#N/A,FALSE,"보증1";#N/A,#N/A,FALSE,"보증";#N/A,#N/A,FALSE,"손익1";#N/A,#N/A,FALSE,"손익";#N/A,#N/A,FALSE,"부서별매출";#N/A,#N/A,FALSE,"매출"}</definedName>
    <definedName name="일정2" localSheetId="7" hidden="1">{#N/A,#N/A,FALSE,"인원";#N/A,#N/A,FALSE,"비용2";#N/A,#N/A,FALSE,"비용1";#N/A,#N/A,FALSE,"비용";#N/A,#N/A,FALSE,"보증2";#N/A,#N/A,FALSE,"보증1";#N/A,#N/A,FALSE,"보증";#N/A,#N/A,FALSE,"손익1";#N/A,#N/A,FALSE,"손익";#N/A,#N/A,FALSE,"부서별매출";#N/A,#N/A,FALSE,"매출"}</definedName>
    <definedName name="일정2" localSheetId="4" hidden="1">{#N/A,#N/A,FALSE,"인원";#N/A,#N/A,FALSE,"비용2";#N/A,#N/A,FALSE,"비용1";#N/A,#N/A,FALSE,"비용";#N/A,#N/A,FALSE,"보증2";#N/A,#N/A,FALSE,"보증1";#N/A,#N/A,FALSE,"보증";#N/A,#N/A,FALSE,"손익1";#N/A,#N/A,FALSE,"손익";#N/A,#N/A,FALSE,"부서별매출";#N/A,#N/A,FALSE,"매출"}</definedName>
    <definedName name="일정2" localSheetId="6" hidden="1">{#N/A,#N/A,FALSE,"인원";#N/A,#N/A,FALSE,"비용2";#N/A,#N/A,FALSE,"비용1";#N/A,#N/A,FALSE,"비용";#N/A,#N/A,FALSE,"보증2";#N/A,#N/A,FALSE,"보증1";#N/A,#N/A,FALSE,"보증";#N/A,#N/A,FALSE,"손익1";#N/A,#N/A,FALSE,"손익";#N/A,#N/A,FALSE,"부서별매출";#N/A,#N/A,FALSE,"매출"}</definedName>
    <definedName name="일정2" localSheetId="3" hidden="1">{#N/A,#N/A,FALSE,"인원";#N/A,#N/A,FALSE,"비용2";#N/A,#N/A,FALSE,"비용1";#N/A,#N/A,FALSE,"비용";#N/A,#N/A,FALSE,"보증2";#N/A,#N/A,FALSE,"보증1";#N/A,#N/A,FALSE,"보증";#N/A,#N/A,FALSE,"손익1";#N/A,#N/A,FALSE,"손익";#N/A,#N/A,FALSE,"부서별매출";#N/A,#N/A,FALSE,"매출"}</definedName>
    <definedName name="일정2" hidden="1">{#N/A,#N/A,FALSE,"인원";#N/A,#N/A,FALSE,"비용2";#N/A,#N/A,FALSE,"비용1";#N/A,#N/A,FALSE,"비용";#N/A,#N/A,FALSE,"보증2";#N/A,#N/A,FALSE,"보증1";#N/A,#N/A,FALSE,"보증";#N/A,#N/A,FALSE,"손익1";#N/A,#N/A,FALSE,"손익";#N/A,#N/A,FALSE,"부서별매출";#N/A,#N/A,FALSE,"매출"}</definedName>
    <definedName name="차종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초기화면가기">[1]!초기화면가기</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localSheetId="0" hidden="1">{#N/A,#N/A,FALSE,"인원";#N/A,#N/A,FALSE,"비용2";#N/A,#N/A,FALSE,"비용1";#N/A,#N/A,FALSE,"비용";#N/A,#N/A,FALSE,"보증2";#N/A,#N/A,FALSE,"보증1";#N/A,#N/A,FALSE,"보증";#N/A,#N/A,FALSE,"손익1";#N/A,#N/A,FALSE,"손익";#N/A,#N/A,FALSE,"부서별매출";#N/A,#N/A,FALSE,"매출"}</definedName>
    <definedName name="판매보증" localSheetId="2" hidden="1">{#N/A,#N/A,FALSE,"인원";#N/A,#N/A,FALSE,"비용2";#N/A,#N/A,FALSE,"비용1";#N/A,#N/A,FALSE,"비용";#N/A,#N/A,FALSE,"보증2";#N/A,#N/A,FALSE,"보증1";#N/A,#N/A,FALSE,"보증";#N/A,#N/A,FALSE,"손익1";#N/A,#N/A,FALSE,"손익";#N/A,#N/A,FALSE,"부서별매출";#N/A,#N/A,FALSE,"매출"}</definedName>
    <definedName name="판매보증" localSheetId="7" hidden="1">{#N/A,#N/A,FALSE,"인원";#N/A,#N/A,FALSE,"비용2";#N/A,#N/A,FALSE,"비용1";#N/A,#N/A,FALSE,"비용";#N/A,#N/A,FALSE,"보증2";#N/A,#N/A,FALSE,"보증1";#N/A,#N/A,FALSE,"보증";#N/A,#N/A,FALSE,"손익1";#N/A,#N/A,FALSE,"손익";#N/A,#N/A,FALSE,"부서별매출";#N/A,#N/A,FALSE,"매출"}</definedName>
    <definedName name="판매보증" localSheetId="4" hidden="1">{#N/A,#N/A,FALSE,"인원";#N/A,#N/A,FALSE,"비용2";#N/A,#N/A,FALSE,"비용1";#N/A,#N/A,FALSE,"비용";#N/A,#N/A,FALSE,"보증2";#N/A,#N/A,FALSE,"보증1";#N/A,#N/A,FALSE,"보증";#N/A,#N/A,FALSE,"손익1";#N/A,#N/A,FALSE,"손익";#N/A,#N/A,FALSE,"부서별매출";#N/A,#N/A,FALSE,"매출"}</definedName>
    <definedName name="판매보증" localSheetId="6" hidden="1">{#N/A,#N/A,FALSE,"인원";#N/A,#N/A,FALSE,"비용2";#N/A,#N/A,FALSE,"비용1";#N/A,#N/A,FALSE,"비용";#N/A,#N/A,FALSE,"보증2";#N/A,#N/A,FALSE,"보증1";#N/A,#N/A,FALSE,"보증";#N/A,#N/A,FALSE,"손익1";#N/A,#N/A,FALSE,"손익";#N/A,#N/A,FALSE,"부서별매출";#N/A,#N/A,FALSE,"매출"}</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s>
  <calcPr calcId="125725" iterate="1"/>
</workbook>
</file>

<file path=xl/calcChain.xml><?xml version="1.0" encoding="utf-8"?>
<calcChain xmlns="http://schemas.openxmlformats.org/spreadsheetml/2006/main">
  <c r="D17" i="8"/>
  <c r="C11"/>
  <c r="C17" s="1"/>
  <c r="B11"/>
  <c r="B17" s="1"/>
  <c r="E25" i="7"/>
  <c r="E22"/>
  <c r="E21"/>
  <c r="E17"/>
  <c r="E16"/>
  <c r="E14"/>
  <c r="E13"/>
  <c r="E12"/>
  <c r="E11"/>
  <c r="D10"/>
  <c r="E10" s="1"/>
  <c r="C10"/>
  <c r="D9"/>
  <c r="D15" s="1"/>
  <c r="C9"/>
  <c r="C15" s="1"/>
  <c r="C18" s="1"/>
  <c r="C20" s="1"/>
  <c r="E8"/>
  <c r="E7"/>
  <c r="C44" i="6"/>
  <c r="B44"/>
  <c r="C40"/>
  <c r="B40"/>
  <c r="C33"/>
  <c r="B33"/>
  <c r="C28"/>
  <c r="B28"/>
  <c r="C18"/>
  <c r="C15" s="1"/>
  <c r="C17"/>
  <c r="B17"/>
  <c r="B15" s="1"/>
  <c r="B6" s="1"/>
  <c r="C9"/>
  <c r="B9"/>
  <c r="C7"/>
  <c r="B7"/>
  <c r="D19" i="5"/>
  <c r="C19"/>
  <c r="B19"/>
  <c r="D13"/>
  <c r="C13"/>
  <c r="B13"/>
  <c r="D12"/>
  <c r="D18" s="1"/>
  <c r="D23" s="1"/>
  <c r="C12"/>
  <c r="C18" s="1"/>
  <c r="C23" s="1"/>
  <c r="B12"/>
  <c r="B18" s="1"/>
  <c r="B23" s="1"/>
  <c r="D18" i="7" l="1"/>
  <c r="E15"/>
  <c r="C23"/>
  <c r="C24" s="1"/>
  <c r="C26"/>
  <c r="E9"/>
  <c r="C6" i="6"/>
  <c r="C25" i="5"/>
  <c r="C26" s="1"/>
  <c r="C27" s="1"/>
  <c r="B25"/>
  <c r="B26" s="1"/>
  <c r="B27" s="1"/>
  <c r="D25"/>
  <c r="D26" s="1"/>
  <c r="D27" s="1"/>
  <c r="D20" i="7" l="1"/>
  <c r="E18"/>
  <c r="D23" l="1"/>
  <c r="E20"/>
  <c r="D24" l="1"/>
  <c r="E23"/>
  <c r="E24" l="1"/>
  <c r="D26"/>
  <c r="E26" s="1"/>
</calcChain>
</file>

<file path=xl/sharedStrings.xml><?xml version="1.0" encoding="utf-8"?>
<sst xmlns="http://schemas.openxmlformats.org/spreadsheetml/2006/main" count="238" uniqueCount="209">
  <si>
    <t>Юсуфжанова Ё.</t>
  </si>
  <si>
    <t xml:space="preserve">            Начальник отд.СПРБ</t>
  </si>
  <si>
    <t>Буриев А.</t>
  </si>
  <si>
    <t xml:space="preserve">          Председатель Правления </t>
  </si>
  <si>
    <t>тыс. сум</t>
  </si>
  <si>
    <t>Средняя зарплата на 1-го работающего</t>
  </si>
  <si>
    <t xml:space="preserve">  Фонд оплаты труда</t>
  </si>
  <si>
    <t>%</t>
  </si>
  <si>
    <t xml:space="preserve">  Рентабельность</t>
  </si>
  <si>
    <t xml:space="preserve">  Прибыль</t>
  </si>
  <si>
    <t xml:space="preserve">ТНП в рознич.ценах </t>
  </si>
  <si>
    <t>тыс. м2</t>
  </si>
  <si>
    <t xml:space="preserve">  - стекло строит.в физ. исч.</t>
  </si>
  <si>
    <t xml:space="preserve">     "</t>
  </si>
  <si>
    <t xml:space="preserve">  - стеклобутылка физ.исч.</t>
  </si>
  <si>
    <t xml:space="preserve">  - стеклобанка физ. исч.</t>
  </si>
  <si>
    <t xml:space="preserve">  Выпуск продукции в</t>
  </si>
  <si>
    <t>Производительность труда</t>
  </si>
  <si>
    <t xml:space="preserve">  в т.ч. ППП</t>
  </si>
  <si>
    <t>чел.</t>
  </si>
  <si>
    <t xml:space="preserve">  Численность - всего</t>
  </si>
  <si>
    <t xml:space="preserve">  сопоставимых ценах</t>
  </si>
  <si>
    <t xml:space="preserve">  Объём товарной продукции в</t>
  </si>
  <si>
    <t xml:space="preserve">  действующих ценах</t>
  </si>
  <si>
    <t xml:space="preserve">     %</t>
  </si>
  <si>
    <t>Факт</t>
  </si>
  <si>
    <t>План</t>
  </si>
  <si>
    <t xml:space="preserve">   Показатели</t>
  </si>
  <si>
    <t xml:space="preserve">  №</t>
  </si>
  <si>
    <t>Темп роста %</t>
  </si>
  <si>
    <t>Ед.изм.</t>
  </si>
  <si>
    <t xml:space="preserve">                                               </t>
  </si>
  <si>
    <t xml:space="preserve">           </t>
  </si>
  <si>
    <t xml:space="preserve"> </t>
  </si>
  <si>
    <t>Выполнение бизнес-плана по основным технико-экономическим показателям</t>
  </si>
  <si>
    <t xml:space="preserve">                 Начальник ПЭО                                            Юсуфжанова Ё.</t>
  </si>
  <si>
    <t xml:space="preserve"> -</t>
  </si>
  <si>
    <t xml:space="preserve"> - ўсиш суръати</t>
  </si>
  <si>
    <t>Просроченной дебиторской задолженности не имеется.</t>
  </si>
  <si>
    <t xml:space="preserve">      Объем выпуска стеклопродукции в натуральном выражении</t>
  </si>
  <si>
    <t>Выполнение технико -экономических показателей по АО "Кварц":</t>
  </si>
  <si>
    <t>Начальник отдела СПРБ                                                               Юсуфжанова Ё.</t>
  </si>
  <si>
    <t>Главный бухгалтер                                                                        Исабоев А.</t>
  </si>
  <si>
    <t>Председатель правления                                                              Буриев А.</t>
  </si>
  <si>
    <t xml:space="preserve">              5. Финансовое состояние.</t>
  </si>
  <si>
    <t xml:space="preserve">              3. Реализация готовой продукции</t>
  </si>
  <si>
    <t xml:space="preserve">              2. Производство товаров народного потребления.</t>
  </si>
  <si>
    <t xml:space="preserve">              1. Выполнение плана производства.</t>
  </si>
  <si>
    <t xml:space="preserve"> Анализ производственно-хозяйственной деятельности</t>
  </si>
  <si>
    <t xml:space="preserve">                              БРСР бўлими бошлиғи                                                                              Юсуфжанова Ё.</t>
  </si>
  <si>
    <t xml:space="preserve">                              Бошқарув Раиси                                                                                       Буриев А.</t>
  </si>
  <si>
    <t xml:space="preserve">  - стекло в физ.исч.     </t>
  </si>
  <si>
    <t>"</t>
  </si>
  <si>
    <t xml:space="preserve">  - стеклобутылка        </t>
  </si>
  <si>
    <t xml:space="preserve">   "</t>
  </si>
  <si>
    <t xml:space="preserve">  - стеклобанка в усл.исч.        </t>
  </si>
  <si>
    <t xml:space="preserve">  Выпуск продукции в номенклатуре:</t>
  </si>
  <si>
    <t xml:space="preserve"> "</t>
  </si>
  <si>
    <t>Объём ТП в сопоставимых ценах</t>
  </si>
  <si>
    <t>млн.сум</t>
  </si>
  <si>
    <t xml:space="preserve">Объём ТП в действующих ценах </t>
  </si>
  <si>
    <t>% выполнения прогноза</t>
  </si>
  <si>
    <t>Темп роста</t>
  </si>
  <si>
    <t>Выполнение  основных показателей бизнес плана</t>
  </si>
  <si>
    <t xml:space="preserve">                      Начальник  ПЭО                                                           Юсуфжанова Ё.</t>
  </si>
  <si>
    <t xml:space="preserve">                      Главный бухгалтер                                                        Исабаев А.</t>
  </si>
  <si>
    <t xml:space="preserve">                      Председатель  правления                                                Буриев А.</t>
  </si>
  <si>
    <t>Чистая  прибыль</t>
  </si>
  <si>
    <t>Прочие налоги</t>
  </si>
  <si>
    <t>налог на прибыль</t>
  </si>
  <si>
    <t>Налогооблагаемая прибыль</t>
  </si>
  <si>
    <t>Расходы включаемые в налогооблагаемую базу и исключаемые из него</t>
  </si>
  <si>
    <t>общ фин результ до упл налогов</t>
  </si>
  <si>
    <t>Расходы по финансовой деятельности</t>
  </si>
  <si>
    <t>Доходы от валютных курсовых разниц</t>
  </si>
  <si>
    <t>Доходы в виде процентов</t>
  </si>
  <si>
    <t>Доходы и расходы финансовой деят</t>
  </si>
  <si>
    <t>Финансовый результ от осн деят</t>
  </si>
  <si>
    <t>Прочие доходы от основной деят.</t>
  </si>
  <si>
    <t>Прочие операционные   расходы</t>
  </si>
  <si>
    <t>Административные расходы</t>
  </si>
  <si>
    <t>Расходы на реализацию</t>
  </si>
  <si>
    <t>Расходы периода  В.т.ч.</t>
  </si>
  <si>
    <t>Валовый финансовый результ</t>
  </si>
  <si>
    <t>Произв. Себестоим. Продукции</t>
  </si>
  <si>
    <t>Чистая выручка c учётом биржевых цен</t>
  </si>
  <si>
    <t>Наименование показателей</t>
  </si>
  <si>
    <t xml:space="preserve"> Финансовые результаты</t>
  </si>
  <si>
    <t xml:space="preserve">                                     Начальник отдела СПРБ                                       </t>
  </si>
  <si>
    <t xml:space="preserve">                                     Главный бухгалтер</t>
  </si>
  <si>
    <t xml:space="preserve">                                     Председатель правления                    </t>
  </si>
  <si>
    <t>Другие операционные расходы</t>
  </si>
  <si>
    <t>Услуги банка</t>
  </si>
  <si>
    <t>Расходы соцстраховании</t>
  </si>
  <si>
    <t>Расходы на подготовку кадров</t>
  </si>
  <si>
    <t>Спонсорская помощь</t>
  </si>
  <si>
    <t>Отчисления на соц.страх</t>
  </si>
  <si>
    <t>Единовременные премии</t>
  </si>
  <si>
    <t>Денежные вознаг. к знамен. датам</t>
  </si>
  <si>
    <t>Гостиница в г. Ташкенте, общежитие, з.о."Чодак"</t>
  </si>
  <si>
    <t xml:space="preserve">       Зеленхоз</t>
  </si>
  <si>
    <t>в т.ч.ЛОЦ</t>
  </si>
  <si>
    <t>Содержание непроизв.хоз-в</t>
  </si>
  <si>
    <t>Другие налоги</t>
  </si>
  <si>
    <t>Налог на потребление воды</t>
  </si>
  <si>
    <t>Земельный налог</t>
  </si>
  <si>
    <t>Налог на имущество</t>
  </si>
  <si>
    <t xml:space="preserve">Услуги вспомогательных цехов </t>
  </si>
  <si>
    <t>Расходы на аренды здании</t>
  </si>
  <si>
    <t>Коммунальные услуги</t>
  </si>
  <si>
    <t>Канцелярские товары</t>
  </si>
  <si>
    <t>Расходы на содержание служебных машин</t>
  </si>
  <si>
    <t>Фонды на вышестоящие организации</t>
  </si>
  <si>
    <t>Амортизация</t>
  </si>
  <si>
    <t>Заработная плата Наблюдательному совету</t>
  </si>
  <si>
    <t>Расходы на соц.страхованию</t>
  </si>
  <si>
    <t>Расходы заработной платы</t>
  </si>
  <si>
    <t xml:space="preserve">Управленческие расходы </t>
  </si>
  <si>
    <t>Другие расходы реализации</t>
  </si>
  <si>
    <t>Выполненные работы и услуги</t>
  </si>
  <si>
    <t>Материалы</t>
  </si>
  <si>
    <t>Расходы соц.страховании</t>
  </si>
  <si>
    <t xml:space="preserve">Расходы Реализации </t>
  </si>
  <si>
    <t>Итого расходы периода:</t>
  </si>
  <si>
    <t>По бизнес плану</t>
  </si>
  <si>
    <t>Наименование</t>
  </si>
  <si>
    <t xml:space="preserve">                        БРСР бўлими бошлиғи                                                                  Юсуфжанова Ё.</t>
  </si>
  <si>
    <t xml:space="preserve">                        Бош бухгалтер                                                                              Исабоев А.</t>
  </si>
  <si>
    <t>Чистая прибыль</t>
  </si>
  <si>
    <t>Налог на доходы(прибыль)</t>
  </si>
  <si>
    <t>Расходы исключаемые из налогооблагаемой базы</t>
  </si>
  <si>
    <t>Расходы включаемые в налогооблагаемую базу</t>
  </si>
  <si>
    <t>Прибыль до уплаты налога на доходы(прибыль)</t>
  </si>
  <si>
    <t>Чрезвычайные прибыли и убытки</t>
  </si>
  <si>
    <t xml:space="preserve">Прибыль от общехозяйственной деятельности </t>
  </si>
  <si>
    <t>Доходы от финансовой деятельности</t>
  </si>
  <si>
    <t>Прибыль от основной деятельности</t>
  </si>
  <si>
    <t>Прочие доходы от основной деятельности</t>
  </si>
  <si>
    <t>Прочие операционные расходы и убытки.</t>
  </si>
  <si>
    <t xml:space="preserve"> 4.3</t>
  </si>
  <si>
    <t>Расходы по управлению(административные расходы)</t>
  </si>
  <si>
    <t xml:space="preserve"> 4.2</t>
  </si>
  <si>
    <t>Расходы по реализации продукции</t>
  </si>
  <si>
    <t xml:space="preserve"> 4.1</t>
  </si>
  <si>
    <t xml:space="preserve">Расходы периода - всего в т.ч.:    </t>
  </si>
  <si>
    <t>Валовая прибыль от реализации продукции всего по предприятию</t>
  </si>
  <si>
    <t>Производственная с/сть реализованной продукции (работ.услуг)</t>
  </si>
  <si>
    <t>Чистая выручка от реализации продукции (работ,услуг)</t>
  </si>
  <si>
    <t>разница</t>
  </si>
  <si>
    <t xml:space="preserve">№ </t>
  </si>
  <si>
    <t>в тыс сумах</t>
  </si>
  <si>
    <t>основных финансовых показателях  деятельности АО"Кварц".</t>
  </si>
  <si>
    <t>Сравнительная таблица</t>
  </si>
  <si>
    <t xml:space="preserve">                                         Начальник  ПЭО                                                         Юсуфжанова Ё.</t>
  </si>
  <si>
    <t xml:space="preserve">                                         Главный бухгалтер                                                       Исабоев А.</t>
  </si>
  <si>
    <t>Итого</t>
  </si>
  <si>
    <t xml:space="preserve">          амортизация</t>
  </si>
  <si>
    <t>в т.ч резерв на холод.ремонт</t>
  </si>
  <si>
    <t>Накладные расходы всего:</t>
  </si>
  <si>
    <t>Косвенные затраты на труд</t>
  </si>
  <si>
    <t>Косвенные затраты на материалы</t>
  </si>
  <si>
    <t>Отчисление на соц страхован</t>
  </si>
  <si>
    <t xml:space="preserve">Заработная плата </t>
  </si>
  <si>
    <t>Топливо и энергия</t>
  </si>
  <si>
    <t>Сырье и материалы</t>
  </si>
  <si>
    <t xml:space="preserve">Анализ себестоимости проукции АО "Кварц" </t>
  </si>
  <si>
    <t xml:space="preserve">           Выпуск  стеклопродукции  производится исходя из потребности</t>
  </si>
  <si>
    <t xml:space="preserve">  рынка согласно заключенных договоров по спросу покупателя.</t>
  </si>
  <si>
    <t>млн.шт</t>
  </si>
  <si>
    <t>тыс. шт</t>
  </si>
  <si>
    <t xml:space="preserve">   тыс. шт</t>
  </si>
  <si>
    <t>1-полугодие</t>
  </si>
  <si>
    <t>Расходы бесплатного питание сотрудников</t>
  </si>
  <si>
    <t>на 1-полугодие  2021 год по АО "Кварц"</t>
  </si>
  <si>
    <t>1-полугодие  2021 год</t>
  </si>
  <si>
    <t>2020 год</t>
  </si>
  <si>
    <t xml:space="preserve"> за I-полугодие 2021 год в АО "Кварц"</t>
  </si>
  <si>
    <t xml:space="preserve">I-полугодие 2021  год  </t>
  </si>
  <si>
    <t>2020 год факт</t>
  </si>
  <si>
    <t>по АО "Кварц"  на  1-полугодие 2021 г.</t>
  </si>
  <si>
    <t>План на 2021 год</t>
  </si>
  <si>
    <t xml:space="preserve"> 1-полугодие 2021 год</t>
  </si>
  <si>
    <t>Расходы периода в АО "Кварц" по 1-полугодие 2021 год</t>
  </si>
  <si>
    <t>1-полугодие 2021 год</t>
  </si>
  <si>
    <t>Другие управленческие расходы</t>
  </si>
  <si>
    <t>Непредвиденные расходы (командировочные расходы китайских партнеров)</t>
  </si>
  <si>
    <t xml:space="preserve">1-полугодие 2020 год           </t>
  </si>
  <si>
    <t xml:space="preserve">1-полугодие 2021 год                   </t>
  </si>
  <si>
    <t xml:space="preserve"> План на 2021 год</t>
  </si>
  <si>
    <t xml:space="preserve">                                   АО "Кварц" за 1-полугодие 2021 года</t>
  </si>
  <si>
    <t xml:space="preserve">Акционерным  обществом  "Кварц"  за  1-ое полугодие 2021 года  произведено товарной продукции в действующих  ценах  на 164 890,3 млн.сум или 75% от  прогнозируемого объёма, при  этом  темп  роста  объема  производства к прошлому году составил 136,6 %.
Основной причиной невыполнения производственного плана является поздний запуск новой флоат -линии  по производству стекла из- за пандемии.
В сопоставимых    ценах  выпуск    товарной   продукции   составил 146 774,268  млн.сум, или  111,3  % к соответствующему  периоду прошлого года.
</t>
  </si>
  <si>
    <t xml:space="preserve">           За 1-ое полугодие 2021 года  предприятием реализовано товаров народного  потребления на  сумму  25 796,618 млн.сум, что составляет 20 % от общего объема реализации   продукции.   Задание    по   производству  товаров  народного   потребления выполнено 215%, темп роста к прошлому году составил 102,8 %.  </t>
  </si>
  <si>
    <t xml:space="preserve">За 1-ое полугодие 2021 года  реализовано потребителям:
Стеклобанок  в усл. 0,5 л исч.        -          75,875  млн.шт. на сумму  37 185 млн.сум
                         в физ.исч.                  -        21,830 млн.шт
Стеклобутылок в усл. 0,5 л исч.    -           18,288 млн.шт. на сумму  19 656  млн.сум
                           в физ.исч.                  -       23,698 млн.шт
Стекла листового в усл.2 мм исч.всего:  -  5 351,3 т.м2   на  сумму   71 666   млн.сум
                            в физ.исч.                        -  3 019,2 т.м2  
Остатки готовой продукции на 01.07.2021 года составили:
Стеклобанок  в усл. 0,5 л исч.        -       84,188  млн.шт. на сумму 45 280,397 млн.сум
                        в физ.исч.                  -       27,538 млн.шт
Стеклобутылок в усл. 0,5 л исч.      -       9,751 млн.шт. на сумму   10 377,304 млн.сум 
                          в физ.исч.                  -      12,632 млн.шт 
Стекла листового в усл.2 мм исч.всего:   -  1 187,76 т.м2  на сумму  17 046,100 млн.сум 
                           в физ.исч.                  -          591,25 т.м2
За 1-ое полугодие 2021 года на экспорт отгружено продукции на сумму  932,804 тыс.долл.США, из них:
Стеклобанок в физ.исч.  -  4,256 млн. шт. на  сумму  584,175 тыс.долл.США 
Стекло листовое в физ.исч. – 125,017 т.м2, на сумму 321,187 тыс.долл.США  
Огнеупорный кирпич б/у       - 132 тн.  27,442 тыс.долл.США  
</t>
  </si>
  <si>
    <r>
      <t xml:space="preserve">            </t>
    </r>
    <r>
      <rPr>
        <b/>
        <sz val="12"/>
        <color indexed="8"/>
        <rFont val="Times New Roman"/>
        <family val="1"/>
        <charset val="204"/>
      </rPr>
      <t xml:space="preserve">  4. Эконо</t>
    </r>
    <r>
      <rPr>
        <b/>
        <sz val="12"/>
        <rFont val="Times New Roman"/>
        <family val="1"/>
        <charset val="204"/>
      </rPr>
      <t>мические показатели производства.</t>
    </r>
  </si>
  <si>
    <t xml:space="preserve">        За 1-ое полугодие 2021  года  акционерным  обществом "Кварц" произведено продукции  в действующих  ценах  на   сумму 164 890,302   млн.сум,   производственная  себестоимость выпущенной продукции    составила    115 777,007   млн .сум.   На  производство 1000 сум товарной продукции   затрачено    702,1   сум,   общая   рентабельность   произведенной продукции составила 17,1 %.       
      Чистая выручка  от  реализации  продукции  составила  131 223,320  млн.сум, получено прибыли  до  уплаты  налогов 11 206,251 млн.сум,  после уплаты налогов чистая прибыль составила  9 176,968  млн.сум.  Рентабельность  реализованной   продукции  по  валовой прибыли   составила  31,5 %, рентабельность по чистой прибыли составилам 7,0%.  
        Расходы периода составили 25 052,734 млн.сум, в том числе:  
расходы по реализации                             5 222,816  млн.сум  
расходы по управлению                            8 538,175  млн.сум   
прочие операционные расходы                11 291,743  млн.сум   
         В отчетном периоде сложилось отрицательное сальдо от финансовой деятельности предприятия. Расходы  по финансовой    деятельности  составили        78 237,765  млн.сум.
Доходы от финансовой деятельности – 71 715,680 млн.сум, доход от обменного курса валюты.
</t>
  </si>
  <si>
    <t xml:space="preserve">         По состоянию   на   01. 07. 21 г.  дебиторская   задолженность  составила  663 632,712
млн. сум, в   том  числе    задолженность   покупателей   и   заказчиков    12 029,139  млн.сум
авансы  выданные  поставщикам  и подрядчикам             -                           637 998,583 млн.сум  
авансовые платежи по налогам и сборам в бюджет,               7 327,054 млн.сум
в гос. целевые  фонды  и  по страхованию                        -                            61,823   млн.сум 
прочие  дебиторские    задолженности                             -                            6 216,113  млн.сум
Кредиторская    задолженность    на    01. 07. 21 г.    составила         66 570,017 млн.сум,
в том  числе  задолженность  поставщикам  и  подрядчикам     -               30 869,060  млн.сум
полученные авансы                                                      -                                   5 701,062 млн.сум  
задолженность по платежам в бюджет                         -                                6 438,845  млн.сум                   
в гос.целевые фонды                                                  -                                     732,235 млн.сум 
задолженность по оплате труда                               -                                     3 026,077 млн.сум
прочие кредиторские задолженности                        -                                  20 534,973 млн.сум
Во  исполнении   ПКМ № 207  от   28.07.2015 г.  " О  внедрении  критериев  оценки эффективности  деятельности  акционерных  обществ  и  других хозяйствующих субъектов с долей государства" в  АО  "Кварц"  разработано  положение,  в  котором  предусмотрены основные    и    дополнительные   ключевые   показатели   эффективности.   В  результате проведенных   расчетов в   1-ом полугодии   2021     года      интегральный     коэффициент основных  ключевых    показателей   эффективности    составил  99,7 %.   Интегральный коэффициент дополнительных  ключевых  показателей  эффективности  составил 117,6 %.
      Согласно  п.27   ПКМ  № 207  эффективность   деятельности   предприятия  по  основным и дополнительным ключевым показателям эффективности  признается высоким.
</t>
  </si>
  <si>
    <t xml:space="preserve">Пояснительная записка
по итогам 1-полугодие 2021 года  по  АО "Кварц".
</t>
  </si>
  <si>
    <t xml:space="preserve">Объем товарной продукции  в действующих ценах              - 164 890 302 тыс сум     
 - темп роста                   - 136,6%      
 - Объем товарной продукции    
   в сопоставимых ценах    - 146 774 268  тыс сум    
 - темп роста      - 111,3%             
</t>
  </si>
  <si>
    <t xml:space="preserve"> - стеклобанка в физ. исч.    - 36,810  млн.шт.     
 - темп роста      - 140,3%             
 - стеклобутылка в физ. исч.  - 26,238  млн.шт.   
 - темп роста      - 75,3%             
 - стекло в физ.исч.     - 3 474 тыс м2      
 - темп роста      - 102,4% </t>
  </si>
  <si>
    <t xml:space="preserve">Себестоимость выпускаемой продукции  - 115 777 007 тыс сум            
Чистая прибыль составляет    - 9 176 968  тыс сум             
Рентабельность            - 17,1% </t>
  </si>
  <si>
    <r>
      <t xml:space="preserve"> Численность работающих на АО"Кварц" на 01.07.2021 года -</t>
    </r>
    <r>
      <rPr>
        <b/>
        <i/>
        <sz val="13"/>
        <rFont val="Times New Roman"/>
        <family val="1"/>
        <charset val="204"/>
      </rPr>
      <t>2 400 человек</t>
    </r>
  </si>
  <si>
    <r>
      <t>в том числе ППП -</t>
    </r>
    <r>
      <rPr>
        <b/>
        <i/>
        <sz val="13"/>
        <rFont val="Times New Roman"/>
        <family val="1"/>
        <charset val="204"/>
      </rPr>
      <t>2 250 человек</t>
    </r>
  </si>
  <si>
    <r>
      <t xml:space="preserve">Среднемесячная заработная плата                                       -   </t>
    </r>
    <r>
      <rPr>
        <b/>
        <i/>
        <sz val="13"/>
        <rFont val="Times New Roman"/>
        <family val="1"/>
        <charset val="204"/>
      </rPr>
      <t>2 519,5 тыс сум</t>
    </r>
  </si>
  <si>
    <r>
      <t>Фонд оплаты труда                                                  - 36 280 835</t>
    </r>
    <r>
      <rPr>
        <b/>
        <i/>
        <sz val="13"/>
        <rFont val="Times New Roman"/>
        <family val="1"/>
        <charset val="204"/>
      </rPr>
      <t xml:space="preserve"> тыс сум</t>
    </r>
  </si>
  <si>
    <r>
      <t xml:space="preserve">Объем реализации в денежном выражении                      -      131 255 725 </t>
    </r>
    <r>
      <rPr>
        <b/>
        <i/>
        <sz val="13"/>
        <rFont val="Times New Roman"/>
        <family val="1"/>
        <charset val="204"/>
      </rPr>
      <t>тыс сум</t>
    </r>
  </si>
  <si>
    <t>темп роста                                                                                   - 110,1%</t>
  </si>
  <si>
    <r>
      <t>Дебиторская задолженность  на 01.07.2021                     - 663 632,712</t>
    </r>
    <r>
      <rPr>
        <b/>
        <i/>
        <sz val="13"/>
        <rFont val="Times New Roman"/>
        <family val="1"/>
        <charset val="204"/>
      </rPr>
      <t xml:space="preserve"> млн.сум</t>
    </r>
  </si>
  <si>
    <r>
      <t>Кредиторская задолженность на      01.07.2021                    - 66 570,017</t>
    </r>
    <r>
      <rPr>
        <b/>
        <i/>
        <sz val="13"/>
        <rFont val="Times New Roman"/>
        <family val="1"/>
        <charset val="204"/>
      </rPr>
      <t xml:space="preserve"> млн.сум</t>
    </r>
  </si>
  <si>
    <t>Председатель Правления                                             Буриев А.</t>
  </si>
</sst>
</file>

<file path=xl/styles.xml><?xml version="1.0" encoding="utf-8"?>
<styleSheet xmlns="http://schemas.openxmlformats.org/spreadsheetml/2006/main">
  <numFmts count="28">
    <numFmt numFmtId="164" formatCode="0.0"/>
    <numFmt numFmtId="165" formatCode="#,##0.0"/>
    <numFmt numFmtId="166" formatCode="_ &quot;\&quot;* #,##0_ ;_ &quot;\&quot;* \-#,##0_ ;_ &quot;\&quot;* &quot;-&quot;_ ;_ @_ "/>
    <numFmt numFmtId="167" formatCode="_(&quot;$&quot;* #,##0.00_);_(&quot;$&quot;* \(#,##0.00\);_(&quot;$&quot;* &quot;-&quot;??_);_(@_)"/>
    <numFmt numFmtId="168" formatCode="_(&quot;$&quot;* #,##0_);_(&quot;$&quot;* \(#,##0\);_(&quot;$&quot;* &quot;-&quot;_);_(@_)"/>
    <numFmt numFmtId="169" formatCode="_-* #,##0.00_-;\-* #,##0.00_-;_-* &quot;-&quot;??_-;_-@_-"/>
    <numFmt numFmtId="170" formatCode="_ &quot;\&quot;* #,##0.00_ ;_ &quot;\&quot;* \-#,##0.00_ ;_ &quot;\&quot;* &quot;-&quot;??_ ;_ @_ "/>
    <numFmt numFmtId="171" formatCode="_ &quot;$&quot;* #,##0.00_ ;_ &quot;$&quot;* \-#,##0.00_ ;_ &quot;$&quot;* &quot;-&quot;??_ ;_ @_ "/>
    <numFmt numFmtId="172" formatCode="&quot;\&quot;#,##0.00;[Red]&quot;\&quot;\-#,##0.00"/>
    <numFmt numFmtId="173" formatCode="_ &quot;$&quot;* #,##0_ ;_ &quot;$&quot;* \-#,##0_ ;_ &quot;$&quot;* &quot;-&quot;_ ;_ @_ "/>
    <numFmt numFmtId="174" formatCode="_-&quot;\&quot;* #,##0.00_-;\-&quot;\&quot;* #,##0.00_-;_-&quot;\&quot;* &quot;-&quot;??_-;_-@_-"/>
    <numFmt numFmtId="175" formatCode="\$#,##0.00;\(\$#,##0.00\)"/>
    <numFmt numFmtId="176" formatCode="&quot;\&quot;#,##0;[Red]&quot;\&quot;\-#,##0"/>
    <numFmt numFmtId="177" formatCode="_ * #,##0_ ;_ * \-#,##0_ ;_ * &quot;-&quot;_ ;_ @_ "/>
    <numFmt numFmtId="178" formatCode="_ * #,##0.00_ ;_ * \-#,##0.00_ ;_ * &quot;-&quot;??_ ;_ @_ "/>
    <numFmt numFmtId="179" formatCode="#,##0.0;[Red]\-#,##0.0"/>
    <numFmt numFmtId="180" formatCode="_-* #,##0.00[$€-1]_-;\-* #,##0.00[$€-1]_-;_-* &quot;-&quot;??[$€-1]_-"/>
    <numFmt numFmtId="181" formatCode="_(* #,##0_);_(* \(#,##0\);_(* &quot;-&quot;_);_(@_)"/>
    <numFmt numFmtId="182" formatCode="_(* #,##0.00_);_(* \(#,##0.00\);_(* &quot;-&quot;??_);_(@_)"/>
    <numFmt numFmtId="183" formatCode="_-* #,##0.00_р_._-;\-* #,##0.00_р_._-;_-* &quot;-&quot;??_р_._-;_-@_-"/>
    <numFmt numFmtId="184" formatCode="_-* #,##0_-;&quot;\&quot;\!\-* #,##0_-;_-* &quot;-&quot;_-;_-@_-"/>
    <numFmt numFmtId="185" formatCode="_-* #,##0\ &quot;?&quot;_-;\-* #,##0\ &quot;?&quot;_-;_-* &quot;-&quot;\ &quot;?&quot;_-;_-@_-"/>
    <numFmt numFmtId="186" formatCode="_-* #,##0.00\ &quot;?&quot;_-;\-* #,##0.00\ &quot;?&quot;_-;_-* &quot;-&quot;??\ &quot;?&quot;_-;_-@_-"/>
    <numFmt numFmtId="187" formatCode="_-* #,##0\ _?._-;\-* #,##0\ _?._-;_-* &quot;-&quot;\ _?._-;_-@_-"/>
    <numFmt numFmtId="188" formatCode="_-* #,##0.00\ _?._-;\-* #,##0.00\ _?._-;_-* &quot;-&quot;??\ _?._-;_-@_-"/>
    <numFmt numFmtId="189" formatCode="0.0%"/>
    <numFmt numFmtId="191" formatCode="#,##0.0_ ;[Red]\-#,##0.0\ "/>
    <numFmt numFmtId="192" formatCode="#,##0.000_ ;[Red]\-#,##0.000\ "/>
  </numFmts>
  <fonts count="100">
    <font>
      <sz val="10"/>
      <name val="Arial Cyr"/>
      <charset val="204"/>
    </font>
    <font>
      <sz val="10"/>
      <name val="Arial Cyr"/>
      <charset val="204"/>
    </font>
    <font>
      <sz val="10"/>
      <name val="Times New Roman"/>
      <family val="1"/>
      <charset val="204"/>
    </font>
    <font>
      <sz val="11"/>
      <name val="Times New Roman"/>
      <family val="1"/>
      <charset val="204"/>
    </font>
    <font>
      <sz val="11"/>
      <name val="Arial Cyr"/>
      <charset val="204"/>
    </font>
    <font>
      <i/>
      <sz val="10"/>
      <name val="Times New Roman"/>
      <family val="1"/>
      <charset val="204"/>
    </font>
    <font>
      <i/>
      <sz val="10"/>
      <name val="Arial Cyr"/>
      <charset val="204"/>
    </font>
    <font>
      <sz val="8"/>
      <name val="Times New Roman"/>
      <family val="1"/>
      <charset val="204"/>
    </font>
    <font>
      <i/>
      <sz val="12"/>
      <name val="Arial Cyr"/>
      <charset val="204"/>
    </font>
    <font>
      <i/>
      <sz val="14"/>
      <name val="Arial Cyr"/>
      <charset val="204"/>
    </font>
    <font>
      <i/>
      <sz val="11"/>
      <name val="Arial Cyr"/>
      <charset val="204"/>
    </font>
    <font>
      <sz val="16"/>
      <name val="Times New Roman"/>
      <family val="1"/>
      <charset val="204"/>
    </font>
    <font>
      <sz val="10"/>
      <name val="Arial"/>
      <family val="2"/>
    </font>
    <font>
      <sz val="10"/>
      <name val="Arial Cyr"/>
      <family val="1"/>
    </font>
    <font>
      <sz val="10"/>
      <name val="Arial Cyr"/>
      <family val="1"/>
      <charset val="204"/>
    </font>
    <font>
      <sz val="11"/>
      <name val="??o"/>
      <family val="3"/>
    </font>
    <font>
      <sz val="11"/>
      <name val="µ??o"/>
      <family val="3"/>
    </font>
    <font>
      <sz val="10"/>
      <name val="Helv"/>
      <family val="2"/>
    </font>
    <font>
      <sz val="12"/>
      <name val="Arial"/>
      <family val="2"/>
    </font>
    <font>
      <sz val="11"/>
      <name val="돋움"/>
      <family val="3"/>
      <charset val="129"/>
    </font>
    <font>
      <sz val="14"/>
      <name val="¾©"/>
      <charset val="204"/>
    </font>
    <font>
      <sz val="14"/>
      <name val="?©"/>
      <charset val="204"/>
    </font>
    <font>
      <sz val="10"/>
      <name val="Arial"/>
      <family val="2"/>
      <charset val="204"/>
    </font>
    <font>
      <sz val="12"/>
      <name val="¾©"/>
      <charset val="204"/>
    </font>
    <font>
      <sz val="12"/>
      <name val="???A?"/>
      <family val="3"/>
    </font>
    <font>
      <sz val="12"/>
      <name val="?UAAA?"/>
      <family val="1"/>
    </font>
    <font>
      <sz val="11"/>
      <name val="??oA?"/>
      <family val="3"/>
    </font>
    <font>
      <sz val="12"/>
      <name val="±???A?"/>
      <charset val="204"/>
    </font>
    <font>
      <sz val="12"/>
      <name val="±???A?"/>
      <family val="3"/>
      <charset val="129"/>
    </font>
    <font>
      <sz val="12"/>
      <name val="µ??oA?p"/>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iA¶"/>
      <charset val="204"/>
    </font>
    <font>
      <sz val="12"/>
      <name val="¸íÁ¶"/>
      <charset val="204"/>
    </font>
    <font>
      <sz val="11"/>
      <name val="µ??oA?"/>
      <charset val="204"/>
    </font>
    <font>
      <sz val="11"/>
      <name val="µ¸¿òÃ¼"/>
      <charset val="204"/>
    </font>
    <font>
      <sz val="12"/>
      <name val="µ??oA?"/>
      <charset val="204"/>
    </font>
    <font>
      <sz val="12"/>
      <name val="µ¸¿òÃ¼"/>
      <charset val="204"/>
    </font>
    <font>
      <sz val="14"/>
      <name val="–?’©"/>
      <family val="3"/>
      <charset val="129"/>
    </font>
    <font>
      <sz val="12"/>
      <name val="¹UAAA¼"/>
      <family val="3"/>
      <charset val="129"/>
    </font>
    <font>
      <b/>
      <sz val="10"/>
      <name val="Arial"/>
      <family val="2"/>
      <charset val="162"/>
    </font>
    <font>
      <sz val="10"/>
      <name val="Arial"/>
      <family val="2"/>
      <charset val="162"/>
    </font>
    <font>
      <sz val="10"/>
      <name val="?UAAA?"/>
      <family val="1"/>
    </font>
    <font>
      <sz val="11"/>
      <name val="굴림체"/>
      <family val="3"/>
      <charset val="129"/>
    </font>
    <font>
      <sz val="12"/>
      <name val="Times New Roman"/>
      <family val="1"/>
      <charset val="204"/>
    </font>
    <font>
      <b/>
      <sz val="12"/>
      <name val="Arial"/>
      <family val="2"/>
    </font>
    <font>
      <sz val="12"/>
      <name val="바탕체"/>
      <family val="1"/>
      <charset val="129"/>
    </font>
    <font>
      <sz val="12"/>
      <name val="№ЩЕБГј"/>
      <family val="1"/>
      <charset val="129"/>
    </font>
    <font>
      <sz val="12"/>
      <name val="굴림체"/>
      <family val="3"/>
      <charset val="129"/>
    </font>
    <font>
      <sz val="10"/>
      <name val="±јёІГј"/>
      <charset val="204"/>
    </font>
    <font>
      <sz val="12"/>
      <name val="№ЩЕБГј"/>
      <family val="3"/>
      <charset val="129"/>
    </font>
    <font>
      <sz val="14"/>
      <name val="–ѕ’©"/>
      <family val="3"/>
      <charset val="129"/>
    </font>
    <font>
      <sz val="10"/>
      <name val="Arial Cyr"/>
      <family val="2"/>
      <charset val="204"/>
    </font>
    <font>
      <sz val="8"/>
      <name val="Arial"/>
      <family val="2"/>
      <charset val="204"/>
    </font>
    <font>
      <sz val="11"/>
      <color indexed="8"/>
      <name val="Calibri"/>
      <family val="2"/>
      <charset val="204"/>
    </font>
    <font>
      <sz val="10"/>
      <name val="Helv"/>
      <charset val="204"/>
    </font>
    <font>
      <sz val="10"/>
      <name val="Arial Cyr"/>
      <family val="2"/>
    </font>
    <font>
      <b/>
      <sz val="18"/>
      <color indexed="24"/>
      <name val="바탕체"/>
      <family val="1"/>
      <charset val="129"/>
    </font>
    <font>
      <b/>
      <sz val="15"/>
      <color indexed="24"/>
      <name val="바탕체"/>
      <family val="1"/>
      <charset val="129"/>
    </font>
    <font>
      <u/>
      <sz val="10"/>
      <color indexed="36"/>
      <name val="Arial Cyr"/>
      <family val="2"/>
      <charset val="204"/>
    </font>
    <font>
      <sz val="12"/>
      <name val="┭병릇"/>
      <family val="1"/>
      <charset val="129"/>
    </font>
    <font>
      <sz val="12"/>
      <name val="뼻뮝"/>
      <family val="1"/>
      <charset val="129"/>
    </font>
    <font>
      <sz val="11"/>
      <name val="돋움"/>
      <charset val="129"/>
    </font>
    <font>
      <sz val="10"/>
      <name val="굴림체"/>
      <family val="3"/>
      <charset val="129"/>
    </font>
    <font>
      <sz val="12"/>
      <name val="옢?릇"/>
      <family val="3"/>
      <charset val="129"/>
    </font>
    <font>
      <sz val="14"/>
      <name val="뼻뮝"/>
      <family val="3"/>
      <charset val="129"/>
    </font>
    <font>
      <sz val="12"/>
      <name val="Times New Roman Cyr"/>
      <family val="1"/>
      <charset val="204"/>
    </font>
    <font>
      <sz val="11"/>
      <name val="TimesET"/>
      <family val="1"/>
    </font>
    <font>
      <sz val="9"/>
      <name val="Times New Roman Cyr"/>
      <family val="1"/>
      <charset val="204"/>
    </font>
    <font>
      <i/>
      <sz val="13"/>
      <name val="Arial Cyr"/>
      <charset val="204"/>
    </font>
    <font>
      <i/>
      <sz val="13"/>
      <name val="Arial Cyr"/>
      <charset val="186"/>
    </font>
    <font>
      <i/>
      <sz val="13"/>
      <name val="Times New Roman"/>
      <family val="1"/>
      <charset val="204"/>
    </font>
    <font>
      <b/>
      <i/>
      <sz val="13"/>
      <name val="Times New Roman"/>
      <family val="1"/>
      <charset val="204"/>
    </font>
    <font>
      <sz val="9"/>
      <name val="Arial Cyr"/>
      <charset val="204"/>
    </font>
    <font>
      <sz val="12"/>
      <name val="Arial Cyr"/>
      <charset val="204"/>
    </font>
    <font>
      <sz val="12"/>
      <name val="Bodoni MT Black"/>
      <family val="1"/>
    </font>
    <font>
      <sz val="10"/>
      <name val="Bodoni MT Black"/>
      <family val="1"/>
    </font>
    <font>
      <b/>
      <sz val="10"/>
      <name val="Arial Cyr"/>
      <family val="2"/>
      <charset val="204"/>
    </font>
    <font>
      <u/>
      <sz val="10"/>
      <name val="Arial Cyr"/>
      <family val="2"/>
      <charset val="204"/>
    </font>
    <font>
      <b/>
      <sz val="12"/>
      <name val="Arial Cyr"/>
      <family val="2"/>
      <charset val="204"/>
    </font>
    <font>
      <sz val="10"/>
      <name val="Arial Narrow"/>
      <family val="2"/>
      <charset val="204"/>
    </font>
    <font>
      <sz val="8"/>
      <name val="Arial Narrow"/>
      <family val="2"/>
      <charset val="204"/>
    </font>
    <font>
      <b/>
      <sz val="10"/>
      <name val="Arial Cyr"/>
      <charset val="204"/>
    </font>
    <font>
      <b/>
      <sz val="8"/>
      <name val="Arial Narrow"/>
      <family val="2"/>
      <charset val="204"/>
    </font>
    <font>
      <sz val="8"/>
      <name val="Arial Cyr"/>
      <charset val="204"/>
    </font>
    <font>
      <sz val="11"/>
      <name val="Arial Narrow"/>
      <family val="2"/>
      <charset val="204"/>
    </font>
    <font>
      <sz val="14"/>
      <name val="Times New Roman"/>
      <family val="1"/>
      <charset val="204"/>
    </font>
    <font>
      <sz val="12"/>
      <name val="Arial Cyr"/>
      <family val="2"/>
      <charset val="204"/>
    </font>
    <font>
      <sz val="12"/>
      <name val="Arial Cyr"/>
      <charset val="186"/>
    </font>
    <font>
      <i/>
      <sz val="12"/>
      <name val="Arial Cyr"/>
      <charset val="186"/>
    </font>
    <font>
      <sz val="10"/>
      <color rgb="FFFF0000"/>
      <name val="Arial Cyr"/>
      <charset val="204"/>
    </font>
    <font>
      <b/>
      <sz val="12"/>
      <name val="Times New Roman"/>
      <family val="1"/>
      <charset val="204"/>
    </font>
    <font>
      <b/>
      <sz val="14"/>
      <name val="Times New Roman"/>
      <family val="1"/>
      <charset val="204"/>
    </font>
    <font>
      <b/>
      <sz val="12"/>
      <color indexed="8"/>
      <name val="Times New Roman"/>
      <family val="1"/>
      <charset val="204"/>
    </font>
    <font>
      <b/>
      <i/>
      <sz val="12"/>
      <name val="Times New Roman"/>
      <family val="1"/>
      <charset val="204"/>
    </font>
    <font>
      <i/>
      <sz val="12"/>
      <name val="Times New Roman"/>
      <family val="1"/>
      <charset val="204"/>
    </font>
  </fonts>
  <fills count="7">
    <fill>
      <patternFill patternType="none"/>
    </fill>
    <fill>
      <patternFill patternType="gray125"/>
    </fill>
    <fill>
      <patternFill patternType="solid">
        <fgColor indexed="26"/>
        <bgColor indexed="26"/>
      </patternFill>
    </fill>
    <fill>
      <patternFill patternType="mediumGray">
        <bgColor indexed="22"/>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309">
    <xf numFmtId="0" fontId="0" fillId="0" borderId="0"/>
    <xf numFmtId="0" fontId="12" fillId="0" borderId="0"/>
    <xf numFmtId="0" fontId="13" fillId="0" borderId="0"/>
    <xf numFmtId="0" fontId="14" fillId="0" borderId="0"/>
    <xf numFmtId="0" fontId="12" fillId="0" borderId="0"/>
    <xf numFmtId="0" fontId="15" fillId="0" borderId="0" applyFont="0" applyFill="0" applyBorder="0" applyAlignment="0" applyProtection="0"/>
    <xf numFmtId="0" fontId="16" fillId="0" borderId="0" applyFont="0" applyFill="0" applyBorder="0" applyAlignment="0" applyProtection="0"/>
    <xf numFmtId="0" fontId="17" fillId="0" borderId="0"/>
    <xf numFmtId="0" fontId="12" fillId="0" borderId="0"/>
    <xf numFmtId="0" fontId="18" fillId="0" borderId="0"/>
    <xf numFmtId="166" fontId="19" fillId="0" borderId="0" applyFont="0" applyFill="0" applyBorder="0" applyAlignment="0" applyProtection="0"/>
    <xf numFmtId="0" fontId="12" fillId="0" borderId="0"/>
    <xf numFmtId="0" fontId="15"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0" fontId="12" fillId="0" borderId="0"/>
    <xf numFmtId="0" fontId="17" fillId="0" borderId="0"/>
    <xf numFmtId="0" fontId="19" fillId="0" borderId="0" applyFont="0" applyFill="0" applyBorder="0" applyAlignment="0" applyProtection="0"/>
    <xf numFmtId="0" fontId="12" fillId="0" borderId="0"/>
    <xf numFmtId="0" fontId="19" fillId="0" borderId="0" applyFont="0" applyFill="0" applyBorder="0" applyAlignment="0" applyProtection="0"/>
    <xf numFmtId="0" fontId="17" fillId="0" borderId="0"/>
    <xf numFmtId="0" fontId="17" fillId="0" borderId="0"/>
    <xf numFmtId="0" fontId="18" fillId="0" borderId="0"/>
    <xf numFmtId="166" fontId="19" fillId="0" borderId="0" applyFont="0" applyFill="0" applyBorder="0" applyAlignment="0" applyProtection="0"/>
    <xf numFmtId="0" fontId="12" fillId="0" borderId="0"/>
    <xf numFmtId="0" fontId="15" fillId="0" borderId="0" applyFont="0" applyFill="0" applyBorder="0" applyAlignment="0" applyProtection="0"/>
    <xf numFmtId="0" fontId="12" fillId="0" borderId="0"/>
    <xf numFmtId="0" fontId="20" fillId="0" borderId="0" applyFont="0" applyFill="0" applyBorder="0" applyAlignment="0" applyProtection="0"/>
    <xf numFmtId="0" fontId="20" fillId="0" borderId="0" applyFont="0" applyFill="0" applyBorder="0" applyAlignment="0" applyProtection="0"/>
    <xf numFmtId="0" fontId="21" fillId="0" borderId="0" applyFont="0" applyFill="0" applyBorder="0" applyAlignment="0" applyProtection="0"/>
    <xf numFmtId="0" fontId="20"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0" fontId="21" fillId="0" borderId="0" applyFont="0" applyFill="0" applyBorder="0" applyAlignment="0" applyProtection="0"/>
    <xf numFmtId="0" fontId="20"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23" fillId="0" borderId="0"/>
    <xf numFmtId="0" fontId="24"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169"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2"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26" fillId="0" borderId="0" applyFont="0" applyFill="0" applyBorder="0" applyAlignment="0" applyProtection="0"/>
    <xf numFmtId="0" fontId="25"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7"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170" fontId="27" fillId="0" borderId="0" applyFont="0" applyFill="0" applyBorder="0" applyAlignment="0" applyProtection="0"/>
    <xf numFmtId="0" fontId="27"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29" fillId="0" borderId="0" applyFont="0" applyFill="0" applyBorder="0" applyAlignment="0" applyProtection="0"/>
    <xf numFmtId="0" fontId="35"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1" fontId="33" fillId="0" borderId="0" applyFont="0" applyFill="0" applyBorder="0" applyAlignment="0" applyProtection="0"/>
    <xf numFmtId="171"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6" fillId="0" borderId="0" applyFont="0" applyFill="0" applyBorder="0" applyAlignment="0" applyProtection="0"/>
    <xf numFmtId="172" fontId="37"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2" fontId="36" fillId="0" borderId="0" applyFont="0" applyFill="0" applyBorder="0" applyAlignment="0" applyProtection="0"/>
    <xf numFmtId="172" fontId="37"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3" fontId="38" fillId="0" borderId="0" applyFont="0" applyFill="0" applyBorder="0" applyAlignment="0" applyProtection="0"/>
    <xf numFmtId="173" fontId="39" fillId="0" borderId="0" applyFont="0" applyFill="0" applyBorder="0" applyAlignment="0" applyProtection="0"/>
    <xf numFmtId="168" fontId="32" fillId="0" borderId="0" applyFont="0" applyFill="0" applyBorder="0" applyAlignment="0" applyProtection="0"/>
    <xf numFmtId="168"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40" fillId="0" borderId="0" applyFont="0" applyFill="0" applyBorder="0" applyAlignment="0" applyProtection="0"/>
    <xf numFmtId="0" fontId="41"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174" fontId="24"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2" fillId="0" borderId="0" applyFont="0" applyFill="0" applyBorder="0" applyAlignment="0" applyProtection="0"/>
    <xf numFmtId="0" fontId="2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5" fillId="0" borderId="0" applyFont="0" applyFill="0" applyBorder="0" applyAlignment="0" applyProtection="0"/>
    <xf numFmtId="0" fontId="25"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29" fillId="0" borderId="0" applyFont="0" applyFill="0" applyBorder="0" applyAlignment="0" applyProtection="0"/>
    <xf numFmtId="0" fontId="35"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5" fontId="33" fillId="0" borderId="0" applyFont="0" applyFill="0" applyBorder="0" applyAlignment="0" applyProtection="0"/>
    <xf numFmtId="175"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6" fillId="0" borderId="0" applyFont="0" applyFill="0" applyBorder="0" applyAlignment="0" applyProtection="0"/>
    <xf numFmtId="176" fontId="37"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6" fontId="36" fillId="0" borderId="0" applyFont="0" applyFill="0" applyBorder="0" applyAlignment="0" applyProtection="0"/>
    <xf numFmtId="176" fontId="37"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171" fontId="38" fillId="0" borderId="0" applyFont="0" applyFill="0" applyBorder="0" applyAlignment="0" applyProtection="0"/>
    <xf numFmtId="171" fontId="39" fillId="0" borderId="0" applyFont="0" applyFill="0" applyBorder="0" applyAlignment="0" applyProtection="0"/>
    <xf numFmtId="167" fontId="32" fillId="0" borderId="0" applyFont="0" applyFill="0" applyBorder="0" applyAlignment="0" applyProtection="0"/>
    <xf numFmtId="167"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40" fillId="0" borderId="0" applyFont="0" applyFill="0" applyBorder="0" applyAlignment="0" applyProtection="0"/>
    <xf numFmtId="0" fontId="41" fillId="0" borderId="0" applyFont="0" applyFill="0" applyBorder="0" applyAlignment="0" applyProtection="0"/>
    <xf numFmtId="0" fontId="42" fillId="0" borderId="0"/>
    <xf numFmtId="0" fontId="30" fillId="0" borderId="0" applyFont="0" applyFill="0" applyBorder="0" applyAlignment="0" applyProtection="0"/>
    <xf numFmtId="177" fontId="43" fillId="0" borderId="0" applyFont="0" applyFill="0" applyBorder="0" applyAlignment="0" applyProtection="0"/>
    <xf numFmtId="0" fontId="31" fillId="0" borderId="0" applyFont="0" applyFill="0" applyBorder="0" applyAlignment="0" applyProtection="0"/>
    <xf numFmtId="178" fontId="43" fillId="0" borderId="0" applyFont="0" applyFill="0" applyBorder="0" applyAlignment="0" applyProtection="0"/>
    <xf numFmtId="38" fontId="22" fillId="2" borderId="3">
      <protection locked="0"/>
    </xf>
    <xf numFmtId="38" fontId="22" fillId="0" borderId="3"/>
    <xf numFmtId="38" fontId="44" fillId="0" borderId="3"/>
    <xf numFmtId="179" fontId="22" fillId="0" borderId="3"/>
    <xf numFmtId="0" fontId="44" fillId="0" borderId="3" applyNumberFormat="0">
      <alignment horizontal="center"/>
    </xf>
    <xf numFmtId="38" fontId="44" fillId="3" borderId="3" applyNumberFormat="0" applyFont="0" applyBorder="0" applyAlignment="0">
      <alignment horizontal="center"/>
    </xf>
    <xf numFmtId="0" fontId="45" fillId="0" borderId="3" applyNumberFormat="0"/>
    <xf numFmtId="0" fontId="44" fillId="0" borderId="3" applyNumberFormat="0"/>
    <xf numFmtId="0" fontId="45" fillId="0" borderId="3" applyNumberFormat="0">
      <alignment horizontal="right"/>
    </xf>
    <xf numFmtId="0" fontId="19" fillId="0" borderId="0" applyFont="0" applyFill="0" applyBorder="0" applyAlignment="0" applyProtection="0"/>
    <xf numFmtId="0" fontId="46" fillId="0" borderId="0"/>
    <xf numFmtId="0" fontId="31" fillId="0" borderId="0"/>
    <xf numFmtId="0" fontId="43" fillId="0" borderId="0"/>
    <xf numFmtId="0" fontId="47" fillId="0" borderId="0"/>
    <xf numFmtId="180" fontId="48" fillId="0" borderId="0" applyFont="0" applyFill="0" applyBorder="0" applyAlignment="0" applyProtection="0"/>
    <xf numFmtId="0" fontId="49" fillId="0" borderId="10" applyNumberFormat="0" applyAlignment="0" applyProtection="0">
      <alignment horizontal="left" vertical="center"/>
    </xf>
    <xf numFmtId="0" fontId="49" fillId="0" borderId="9">
      <alignment horizontal="left" vertical="center"/>
    </xf>
    <xf numFmtId="0" fontId="24" fillId="0" borderId="0"/>
    <xf numFmtId="0" fontId="1" fillId="0" borderId="0"/>
    <xf numFmtId="0" fontId="50" fillId="0" borderId="0" applyFont="0" applyFill="0" applyBorder="0" applyAlignment="0" applyProtection="0"/>
    <xf numFmtId="0" fontId="50" fillId="0" borderId="0" applyFont="0" applyFill="0" applyBorder="0" applyAlignment="0" applyProtection="0"/>
    <xf numFmtId="9" fontId="51" fillId="0" borderId="0" applyFont="0" applyFill="0" applyBorder="0" applyAlignment="0" applyProtection="0"/>
    <xf numFmtId="177" fontId="27" fillId="0" borderId="0" applyFont="0" applyFill="0" applyBorder="0" applyAlignment="0" applyProtection="0"/>
    <xf numFmtId="178" fontId="27" fillId="0" borderId="0" applyFont="0" applyFill="0" applyBorder="0" applyAlignment="0" applyProtection="0"/>
    <xf numFmtId="0" fontId="50" fillId="0" borderId="0" applyFont="0" applyFill="0" applyBorder="0" applyAlignment="0" applyProtection="0"/>
    <xf numFmtId="0" fontId="52" fillId="0" borderId="0" applyFont="0" applyFill="0" applyBorder="0" applyAlignment="0" applyProtection="0"/>
    <xf numFmtId="0" fontId="50" fillId="0" borderId="0" applyFont="0" applyFill="0" applyBorder="0" applyAlignment="0" applyProtection="0"/>
    <xf numFmtId="177" fontId="53" fillId="0" borderId="0" applyFont="0" applyFill="0" applyBorder="0" applyAlignment="0" applyProtection="0"/>
    <xf numFmtId="178" fontId="51" fillId="0" borderId="0" applyFont="0" applyFill="0" applyBorder="0" applyAlignment="0" applyProtection="0"/>
    <xf numFmtId="166" fontId="53" fillId="0" borderId="0" applyFont="0" applyFill="0" applyBorder="0" applyAlignment="0" applyProtection="0"/>
    <xf numFmtId="170" fontId="51" fillId="0" borderId="0" applyFont="0" applyFill="0" applyBorder="0" applyAlignment="0" applyProtection="0"/>
    <xf numFmtId="0" fontId="54" fillId="0" borderId="0"/>
    <xf numFmtId="40" fontId="42" fillId="0" borderId="0" applyFont="0" applyFill="0" applyBorder="0" applyAlignment="0" applyProtection="0"/>
    <xf numFmtId="38" fontId="42"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6" fillId="0" borderId="0"/>
    <xf numFmtId="0" fontId="51" fillId="0" borderId="0"/>
    <xf numFmtId="0" fontId="56" fillId="0" borderId="0"/>
    <xf numFmtId="0" fontId="12" fillId="0" borderId="0"/>
    <xf numFmtId="0" fontId="12" fillId="0" borderId="0"/>
    <xf numFmtId="0" fontId="12" fillId="0" borderId="0"/>
    <xf numFmtId="0" fontId="56" fillId="0" borderId="0"/>
    <xf numFmtId="0" fontId="56" fillId="0" borderId="0"/>
    <xf numFmtId="0" fontId="57" fillId="0" borderId="0">
      <alignment horizontal="left"/>
    </xf>
    <xf numFmtId="0" fontId="58" fillId="0" borderId="0"/>
    <xf numFmtId="0" fontId="22" fillId="0" borderId="0"/>
    <xf numFmtId="0" fontId="22" fillId="0" borderId="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9" fontId="1" fillId="0" borderId="0" applyFont="0" applyFill="0" applyBorder="0" applyAlignment="0" applyProtection="0"/>
    <xf numFmtId="0" fontId="59" fillId="0" borderId="0"/>
    <xf numFmtId="181" fontId="60" fillId="0" borderId="0" applyFont="0" applyFill="0" applyBorder="0" applyAlignment="0" applyProtection="0"/>
    <xf numFmtId="182" fontId="60" fillId="0" borderId="0" applyFont="0" applyFill="0" applyBorder="0" applyAlignment="0" applyProtection="0"/>
    <xf numFmtId="183" fontId="58" fillId="0" borderId="0" applyFont="0" applyFill="0" applyBorder="0" applyAlignment="0" applyProtection="0"/>
    <xf numFmtId="182" fontId="22" fillId="0" borderId="0" applyFont="0" applyFill="0" applyBorder="0" applyAlignment="0" applyProtection="0"/>
    <xf numFmtId="183" fontId="1" fillId="0" borderId="0" applyFon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52" fillId="0" borderId="0" applyFont="0" applyFill="0" applyBorder="0" applyAlignment="0" applyProtection="0"/>
    <xf numFmtId="0" fontId="19"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50" fillId="0" borderId="0" applyFont="0" applyFill="0" applyBorder="0" applyAlignment="0" applyProtection="0"/>
    <xf numFmtId="0" fontId="65" fillId="0" borderId="0"/>
    <xf numFmtId="0" fontId="64" fillId="0" borderId="0" applyFont="0" applyFill="0" applyBorder="0" applyAlignment="0" applyProtection="0"/>
    <xf numFmtId="0" fontId="64" fillId="0" borderId="0" applyFont="0" applyFill="0" applyBorder="0" applyAlignment="0" applyProtection="0"/>
    <xf numFmtId="0" fontId="19" fillId="0" borderId="0" applyFont="0" applyFill="0" applyBorder="0" applyAlignment="0" applyProtection="0"/>
    <xf numFmtId="184" fontId="66" fillId="0" borderId="0" applyFont="0" applyFill="0" applyBorder="0" applyAlignment="0" applyProtection="0"/>
    <xf numFmtId="0" fontId="50" fillId="0" borderId="0" applyFont="0" applyFill="0" applyBorder="0" applyAlignment="0" applyProtection="0"/>
    <xf numFmtId="0" fontId="19" fillId="0" borderId="0" applyFont="0" applyFill="0" applyBorder="0" applyAlignment="0" applyProtection="0"/>
    <xf numFmtId="0" fontId="52" fillId="0" borderId="0" applyFont="0" applyFill="0" applyBorder="0" applyAlignment="0" applyProtection="0"/>
    <xf numFmtId="0" fontId="50" fillId="0" borderId="0" applyFont="0" applyFill="0" applyBorder="0" applyAlignment="0" applyProtection="0"/>
    <xf numFmtId="185" fontId="56" fillId="0" borderId="0" applyFont="0" applyFill="0" applyBorder="0" applyAlignment="0" applyProtection="0"/>
    <xf numFmtId="186" fontId="56" fillId="0" borderId="0" applyFont="0" applyFill="0" applyBorder="0" applyAlignment="0" applyProtection="0"/>
    <xf numFmtId="0" fontId="50" fillId="0" borderId="0" applyFont="0" applyFill="0" applyBorder="0" applyAlignment="0" applyProtection="0"/>
    <xf numFmtId="166" fontId="50" fillId="0" borderId="0" applyFont="0" applyFill="0" applyBorder="0" applyAlignment="0" applyProtection="0"/>
    <xf numFmtId="170" fontId="50" fillId="0" borderId="0" applyFont="0" applyFill="0" applyBorder="0" applyAlignment="0" applyProtection="0"/>
    <xf numFmtId="0" fontId="67" fillId="0" borderId="0"/>
    <xf numFmtId="0" fontId="68" fillId="0" borderId="0"/>
    <xf numFmtId="0" fontId="19" fillId="0" borderId="0" applyFont="0" applyFill="0" applyBorder="0" applyAlignment="0" applyProtection="0"/>
    <xf numFmtId="0" fontId="69" fillId="0" borderId="0"/>
    <xf numFmtId="0" fontId="56" fillId="0" borderId="0"/>
    <xf numFmtId="0" fontId="50" fillId="0" borderId="0"/>
    <xf numFmtId="0" fontId="13" fillId="0" borderId="0"/>
    <xf numFmtId="0" fontId="56" fillId="0" borderId="0"/>
    <xf numFmtId="0" fontId="60" fillId="0" borderId="0"/>
    <xf numFmtId="0" fontId="56" fillId="0" borderId="0" applyNumberFormat="0" applyProtection="0"/>
    <xf numFmtId="0" fontId="56" fillId="0" borderId="0" applyNumberFormat="0" applyProtection="0"/>
    <xf numFmtId="0" fontId="56" fillId="0" borderId="0"/>
    <xf numFmtId="0" fontId="70" fillId="0" borderId="0"/>
    <xf numFmtId="0" fontId="56" fillId="0" borderId="0"/>
    <xf numFmtId="0" fontId="71" fillId="0" borderId="0"/>
    <xf numFmtId="0" fontId="71" fillId="0" borderId="0"/>
    <xf numFmtId="0" fontId="56" fillId="0" borderId="0"/>
    <xf numFmtId="0" fontId="71" fillId="0" borderId="0"/>
    <xf numFmtId="0" fontId="71" fillId="0" borderId="0"/>
    <xf numFmtId="0" fontId="71" fillId="0" borderId="0"/>
    <xf numFmtId="0" fontId="72" fillId="0" borderId="0" applyAlignment="0"/>
    <xf numFmtId="0" fontId="71" fillId="0" borderId="0"/>
    <xf numFmtId="0" fontId="70" fillId="0" borderId="0"/>
    <xf numFmtId="0" fontId="56" fillId="0" borderId="0"/>
    <xf numFmtId="0" fontId="56" fillId="0" borderId="0"/>
    <xf numFmtId="187" fontId="56" fillId="0" borderId="0" applyFont="0" applyFill="0" applyBorder="0" applyAlignment="0" applyProtection="0"/>
    <xf numFmtId="188" fontId="56" fillId="0" borderId="0" applyFont="0" applyFill="0" applyBorder="0" applyAlignment="0" applyProtection="0"/>
  </cellStyleXfs>
  <cellXfs count="220">
    <xf numFmtId="0" fontId="0" fillId="0" borderId="0" xfId="0"/>
    <xf numFmtId="0" fontId="2" fillId="0" borderId="0" xfId="0" applyFont="1"/>
    <xf numFmtId="0" fontId="3" fillId="0" borderId="0" xfId="0" applyFont="1"/>
    <xf numFmtId="0" fontId="4" fillId="0" borderId="0" xfId="0" applyFont="1"/>
    <xf numFmtId="164" fontId="3" fillId="0" borderId="1" xfId="0" applyNumberFormat="1" applyFont="1" applyBorder="1" applyAlignment="1">
      <alignment horizontal="center"/>
    </xf>
    <xf numFmtId="165" fontId="3" fillId="0" borderId="2" xfId="0" applyNumberFormat="1" applyFont="1" applyFill="1" applyBorder="1" applyAlignment="1">
      <alignment horizontal="center"/>
    </xf>
    <xf numFmtId="165" fontId="3" fillId="0" borderId="3" xfId="0" applyNumberFormat="1" applyFont="1" applyFill="1" applyBorder="1" applyAlignment="1">
      <alignment horizontal="center"/>
    </xf>
    <xf numFmtId="0" fontId="3" fillId="0" borderId="4" xfId="0" applyFont="1" applyBorder="1"/>
    <xf numFmtId="0" fontId="2" fillId="0" borderId="5" xfId="0" applyFont="1" applyBorder="1" applyAlignment="1">
      <alignment horizontal="center"/>
    </xf>
    <xf numFmtId="0" fontId="5" fillId="0" borderId="1" xfId="0" applyFont="1" applyBorder="1" applyAlignment="1">
      <alignment wrapText="1"/>
    </xf>
    <xf numFmtId="0" fontId="2" fillId="0" borderId="3" xfId="0" applyFont="1" applyBorder="1" applyAlignment="1">
      <alignment horizontal="center"/>
    </xf>
    <xf numFmtId="164" fontId="3" fillId="0" borderId="3" xfId="0" applyNumberFormat="1" applyFont="1" applyBorder="1" applyAlignment="1">
      <alignment horizontal="center"/>
    </xf>
    <xf numFmtId="3" fontId="3" fillId="0" borderId="1" xfId="0" applyNumberFormat="1" applyFont="1" applyFill="1" applyBorder="1" applyAlignment="1">
      <alignment horizontal="left" indent="1"/>
    </xf>
    <xf numFmtId="3" fontId="3" fillId="0" borderId="1" xfId="0" applyNumberFormat="1" applyFont="1" applyFill="1" applyBorder="1"/>
    <xf numFmtId="3" fontId="3" fillId="0" borderId="1" xfId="0" applyNumberFormat="1" applyFont="1" applyFill="1" applyBorder="1" applyAlignment="1">
      <alignment horizontal="center"/>
    </xf>
    <xf numFmtId="0" fontId="3" fillId="0" borderId="1" xfId="0" applyFont="1" applyBorder="1"/>
    <xf numFmtId="0" fontId="6" fillId="0" borderId="1" xfId="0" applyFont="1" applyBorder="1"/>
    <xf numFmtId="0" fontId="2" fillId="0" borderId="1" xfId="0" applyFont="1" applyBorder="1" applyAlignment="1">
      <alignment horizontal="center"/>
    </xf>
    <xf numFmtId="164" fontId="3" fillId="0" borderId="3" xfId="0" applyNumberFormat="1" applyFont="1" applyFill="1" applyBorder="1" applyAlignment="1">
      <alignment horizontal="center"/>
    </xf>
    <xf numFmtId="0" fontId="3" fillId="0" borderId="3" xfId="0" applyFont="1" applyFill="1" applyBorder="1" applyAlignment="1">
      <alignment horizontal="center"/>
    </xf>
    <xf numFmtId="0" fontId="3" fillId="0" borderId="3" xfId="0" applyFont="1" applyBorder="1" applyAlignment="1">
      <alignment horizontal="center"/>
    </xf>
    <xf numFmtId="0" fontId="6" fillId="0" borderId="3" xfId="0" applyFont="1" applyBorder="1" applyAlignment="1">
      <alignment horizontal="left"/>
    </xf>
    <xf numFmtId="164" fontId="2" fillId="0" borderId="1" xfId="0" applyNumberFormat="1" applyFont="1" applyBorder="1" applyAlignment="1">
      <alignment horizontal="center"/>
    </xf>
    <xf numFmtId="3" fontId="2" fillId="0" borderId="1" xfId="0" applyNumberFormat="1" applyFont="1" applyFill="1" applyBorder="1" applyAlignment="1">
      <alignment horizontal="center"/>
    </xf>
    <xf numFmtId="165" fontId="2" fillId="0" borderId="1" xfId="0" applyNumberFormat="1" applyFont="1" applyFill="1" applyBorder="1"/>
    <xf numFmtId="3" fontId="2" fillId="0" borderId="1" xfId="0" applyNumberFormat="1" applyFont="1" applyBorder="1" applyAlignment="1">
      <alignment horizontal="center"/>
    </xf>
    <xf numFmtId="0" fontId="2" fillId="0" borderId="1" xfId="0" applyFont="1" applyBorder="1" applyAlignment="1">
      <alignment horizontal="center" vertical="center"/>
    </xf>
    <xf numFmtId="3" fontId="3" fillId="0" borderId="1" xfId="0" applyNumberFormat="1" applyFont="1" applyBorder="1" applyAlignment="1">
      <alignment horizontal="center"/>
    </xf>
    <xf numFmtId="0" fontId="2" fillId="0" borderId="6" xfId="0" applyFont="1" applyBorder="1"/>
    <xf numFmtId="0" fontId="2" fillId="0" borderId="3" xfId="0" applyFont="1" applyBorder="1"/>
    <xf numFmtId="0" fontId="6" fillId="0" borderId="3" xfId="0" applyFont="1" applyBorder="1"/>
    <xf numFmtId="0" fontId="2" fillId="0" borderId="7" xfId="0" applyFont="1" applyBorder="1"/>
    <xf numFmtId="0" fontId="2" fillId="0" borderId="8" xfId="0" applyFont="1" applyBorder="1"/>
    <xf numFmtId="0" fontId="6" fillId="0" borderId="8" xfId="0" applyFont="1" applyBorder="1"/>
    <xf numFmtId="0" fontId="2" fillId="0" borderId="8" xfId="0" applyFont="1" applyBorder="1" applyAlignment="1">
      <alignment horizontal="center"/>
    </xf>
    <xf numFmtId="0" fontId="3" fillId="0" borderId="3" xfId="0" applyFont="1" applyBorder="1"/>
    <xf numFmtId="0" fontId="5" fillId="0" borderId="3" xfId="0" applyFont="1" applyBorder="1" applyAlignment="1">
      <alignment horizontal="left" wrapText="1"/>
    </xf>
    <xf numFmtId="0" fontId="2" fillId="0" borderId="1" xfId="0" applyFont="1" applyBorder="1"/>
    <xf numFmtId="3" fontId="2" fillId="0" borderId="8" xfId="0" applyNumberFormat="1" applyFont="1" applyBorder="1"/>
    <xf numFmtId="0" fontId="6" fillId="0" borderId="1" xfId="0" applyFont="1" applyFill="1" applyBorder="1"/>
    <xf numFmtId="0" fontId="2" fillId="0" borderId="5" xfId="0" applyFont="1" applyBorder="1"/>
    <xf numFmtId="0" fontId="6" fillId="0" borderId="5" xfId="0" applyFont="1" applyFill="1" applyBorder="1"/>
    <xf numFmtId="0" fontId="2" fillId="0" borderId="2" xfId="0" applyFont="1" applyBorder="1" applyAlignment="1"/>
    <xf numFmtId="0" fontId="0" fillId="0" borderId="1" xfId="0" applyBorder="1" applyAlignment="1">
      <alignment horizontal="center"/>
    </xf>
    <xf numFmtId="0" fontId="5" fillId="0" borderId="5" xfId="0" applyFont="1" applyBorder="1"/>
    <xf numFmtId="0" fontId="8" fillId="0" borderId="0" xfId="0" applyFont="1" applyBorder="1" applyAlignment="1">
      <alignment horizontal="left"/>
    </xf>
    <xf numFmtId="0" fontId="9" fillId="0" borderId="0" xfId="0" applyFont="1" applyBorder="1" applyAlignment="1">
      <alignment horizontal="left"/>
    </xf>
    <xf numFmtId="0" fontId="10" fillId="0" borderId="0" xfId="0" applyFont="1" applyBorder="1" applyAlignment="1">
      <alignment horizontal="left"/>
    </xf>
    <xf numFmtId="0" fontId="0" fillId="0" borderId="0" xfId="0" applyFill="1"/>
    <xf numFmtId="0" fontId="0" fillId="0" borderId="0" xfId="0" applyAlignment="1"/>
    <xf numFmtId="0" fontId="1" fillId="0" borderId="0" xfId="0" applyFont="1"/>
    <xf numFmtId="164" fontId="1" fillId="0" borderId="3" xfId="0" applyNumberFormat="1" applyFont="1" applyBorder="1" applyAlignment="1">
      <alignment horizontal="center"/>
    </xf>
    <xf numFmtId="165" fontId="1" fillId="0" borderId="3" xfId="0" applyNumberFormat="1" applyFont="1" applyBorder="1" applyAlignment="1">
      <alignment horizontal="center"/>
    </xf>
    <xf numFmtId="0" fontId="77" fillId="0" borderId="3" xfId="0" applyFont="1" applyBorder="1" applyAlignment="1">
      <alignment horizontal="center" vertical="center"/>
    </xf>
    <xf numFmtId="0" fontId="77" fillId="0" borderId="3" xfId="0" applyFont="1" applyBorder="1" applyAlignment="1">
      <alignment vertical="center"/>
    </xf>
    <xf numFmtId="0" fontId="1" fillId="0" borderId="1" xfId="0" applyFont="1" applyBorder="1" applyAlignment="1">
      <alignment horizontal="center" vertical="center"/>
    </xf>
    <xf numFmtId="164" fontId="1" fillId="0" borderId="5" xfId="0" applyNumberFormat="1" applyFont="1" applyBorder="1" applyAlignment="1">
      <alignment horizontal="center"/>
    </xf>
    <xf numFmtId="0" fontId="77" fillId="0" borderId="1" xfId="0" applyFont="1" applyBorder="1" applyAlignment="1">
      <alignment horizontal="center" vertical="center"/>
    </xf>
    <xf numFmtId="0" fontId="1" fillId="0" borderId="8" xfId="0" applyFont="1" applyBorder="1" applyAlignment="1">
      <alignment horizontal="center" vertical="center"/>
    </xf>
    <xf numFmtId="0" fontId="78" fillId="0" borderId="5" xfId="0" applyFont="1" applyBorder="1" applyAlignment="1">
      <alignment horizontal="center"/>
    </xf>
    <xf numFmtId="165" fontId="1" fillId="0" borderId="5" xfId="0" applyNumberFormat="1" applyFont="1" applyBorder="1" applyAlignment="1">
      <alignment horizontal="center"/>
    </xf>
    <xf numFmtId="0" fontId="78" fillId="0" borderId="11" xfId="0" applyFont="1" applyBorder="1" applyAlignment="1">
      <alignment horizontal="center"/>
    </xf>
    <xf numFmtId="0" fontId="78" fillId="0" borderId="12" xfId="0" applyFont="1" applyBorder="1" applyAlignment="1">
      <alignment horizontal="center"/>
    </xf>
    <xf numFmtId="0" fontId="77" fillId="0" borderId="3" xfId="0" applyFont="1" applyBorder="1" applyAlignment="1">
      <alignment horizontal="center"/>
    </xf>
    <xf numFmtId="0" fontId="77" fillId="0" borderId="8" xfId="0" applyFont="1" applyBorder="1" applyAlignment="1">
      <alignment horizontal="center"/>
    </xf>
    <xf numFmtId="0" fontId="1" fillId="0" borderId="5" xfId="0" applyFont="1" applyBorder="1" applyAlignment="1">
      <alignment horizontal="center" vertical="center"/>
    </xf>
    <xf numFmtId="0" fontId="77" fillId="0" borderId="3" xfId="0" applyFont="1" applyFill="1" applyBorder="1" applyAlignment="1">
      <alignment horizontal="center" vertical="center"/>
    </xf>
    <xf numFmtId="0" fontId="1" fillId="0" borderId="3" xfId="0" applyFont="1" applyBorder="1" applyAlignment="1">
      <alignment horizontal="center" vertical="center"/>
    </xf>
    <xf numFmtId="0" fontId="77" fillId="0" borderId="5" xfId="0" applyFont="1" applyBorder="1" applyAlignment="1">
      <alignment horizontal="center" vertical="center" wrapText="1"/>
    </xf>
    <xf numFmtId="0" fontId="1" fillId="0" borderId="8" xfId="0" applyFont="1" applyBorder="1"/>
    <xf numFmtId="0" fontId="1" fillId="0" borderId="5" xfId="0" applyFont="1" applyBorder="1"/>
    <xf numFmtId="2" fontId="0" fillId="0" borderId="0" xfId="0" applyNumberFormat="1" applyFill="1"/>
    <xf numFmtId="0" fontId="80" fillId="0" borderId="0" xfId="0" applyFont="1" applyFill="1" applyBorder="1" applyAlignment="1">
      <alignment horizontal="left"/>
    </xf>
    <xf numFmtId="0" fontId="80" fillId="0" borderId="0" xfId="0" applyFont="1" applyFill="1" applyAlignment="1">
      <alignment horizontal="left"/>
    </xf>
    <xf numFmtId="2" fontId="0" fillId="0" borderId="3" xfId="0" applyNumberFormat="1" applyFill="1" applyBorder="1"/>
    <xf numFmtId="0" fontId="0" fillId="0" borderId="3" xfId="0" applyFill="1" applyBorder="1"/>
    <xf numFmtId="191" fontId="0" fillId="0" borderId="3" xfId="0" applyNumberFormat="1" applyFill="1" applyBorder="1" applyAlignment="1">
      <alignment horizontal="center"/>
    </xf>
    <xf numFmtId="192" fontId="0" fillId="4" borderId="3" xfId="0" applyNumberFormat="1" applyFill="1" applyBorder="1" applyAlignment="1">
      <alignment horizontal="right"/>
    </xf>
    <xf numFmtId="0" fontId="0" fillId="0" borderId="3" xfId="0" applyFill="1" applyBorder="1" applyAlignment="1">
      <alignment horizontal="left" indent="1"/>
    </xf>
    <xf numFmtId="0" fontId="0" fillId="0" borderId="3" xfId="0" applyFill="1" applyBorder="1" applyAlignment="1">
      <alignment horizontal="left" wrapText="1" indent="1"/>
    </xf>
    <xf numFmtId="192" fontId="0" fillId="0" borderId="3" xfId="0" applyNumberFormat="1" applyFill="1" applyBorder="1" applyAlignment="1">
      <alignment horizontal="center"/>
    </xf>
    <xf numFmtId="191" fontId="0" fillId="0" borderId="0" xfId="0" applyNumberFormat="1" applyFill="1"/>
    <xf numFmtId="0" fontId="0" fillId="0" borderId="3" xfId="0" applyFont="1" applyFill="1" applyBorder="1" applyAlignment="1">
      <alignment horizontal="left" wrapText="1" indent="1"/>
    </xf>
    <xf numFmtId="164" fontId="0" fillId="0" borderId="3" xfId="0" applyNumberFormat="1" applyFill="1" applyBorder="1" applyAlignment="1">
      <alignment horizontal="center"/>
    </xf>
    <xf numFmtId="192" fontId="0" fillId="4" borderId="3" xfId="0" applyNumberFormat="1" applyFill="1" applyBorder="1" applyAlignment="1">
      <alignment horizontal="center"/>
    </xf>
    <xf numFmtId="191" fontId="0" fillId="0" borderId="1" xfId="0" applyNumberFormat="1" applyFill="1" applyBorder="1" applyAlignment="1">
      <alignment horizontal="center"/>
    </xf>
    <xf numFmtId="0" fontId="0" fillId="0" borderId="1" xfId="0" applyFill="1" applyBorder="1" applyAlignment="1">
      <alignment horizontal="left" indent="1"/>
    </xf>
    <xf numFmtId="2" fontId="81" fillId="0" borderId="3" xfId="0" applyNumberFormat="1" applyFont="1" applyFill="1" applyBorder="1" applyAlignment="1">
      <alignment horizontal="center" vertical="center" wrapText="1"/>
    </xf>
    <xf numFmtId="0" fontId="81" fillId="0" borderId="0" xfId="0" applyFont="1" applyFill="1" applyBorder="1" applyAlignment="1">
      <alignment horizontal="center"/>
    </xf>
    <xf numFmtId="0" fontId="82" fillId="0" borderId="0" xfId="0" applyFont="1" applyFill="1"/>
    <xf numFmtId="0" fontId="81" fillId="0" borderId="14" xfId="0" applyFont="1" applyFill="1" applyBorder="1" applyAlignment="1">
      <alignment horizontal="center"/>
    </xf>
    <xf numFmtId="0" fontId="84" fillId="0" borderId="0" xfId="0" applyFont="1" applyAlignment="1">
      <alignment vertical="center"/>
    </xf>
    <xf numFmtId="165" fontId="0" fillId="0" borderId="0" xfId="0" applyNumberFormat="1" applyBorder="1" applyAlignment="1">
      <alignment horizontal="left" vertical="center"/>
    </xf>
    <xf numFmtId="165" fontId="0" fillId="0" borderId="0" xfId="0" applyNumberFormat="1" applyFill="1" applyBorder="1" applyAlignment="1">
      <alignment horizontal="left" vertical="center"/>
    </xf>
    <xf numFmtId="0" fontId="85" fillId="0" borderId="0" xfId="0" applyFont="1" applyFill="1" applyAlignment="1">
      <alignment vertical="center"/>
    </xf>
    <xf numFmtId="0" fontId="85" fillId="0" borderId="0" xfId="0" applyFont="1" applyAlignment="1">
      <alignment vertical="center"/>
    </xf>
    <xf numFmtId="3" fontId="85" fillId="0" borderId="0" xfId="0" applyNumberFormat="1" applyFont="1" applyFill="1" applyBorder="1" applyAlignment="1">
      <alignment horizontal="center" vertical="center"/>
    </xf>
    <xf numFmtId="165" fontId="0" fillId="0" borderId="3" xfId="0" applyNumberFormat="1" applyFill="1" applyBorder="1" applyAlignment="1">
      <alignment horizontal="center"/>
    </xf>
    <xf numFmtId="165" fontId="0" fillId="0" borderId="0" xfId="0" applyNumberFormat="1" applyFill="1"/>
    <xf numFmtId="165" fontId="86" fillId="0" borderId="3" xfId="0" applyNumberFormat="1" applyFont="1" applyFill="1" applyBorder="1" applyAlignment="1">
      <alignment horizontal="center" vertical="center" wrapText="1"/>
    </xf>
    <xf numFmtId="0" fontId="86" fillId="0" borderId="3" xfId="0" applyFont="1" applyFill="1" applyBorder="1" applyAlignment="1">
      <alignment horizontal="center" vertical="center" wrapText="1"/>
    </xf>
    <xf numFmtId="165" fontId="1" fillId="0" borderId="3" xfId="0" applyNumberFormat="1" applyFont="1" applyFill="1" applyBorder="1" applyAlignment="1">
      <alignment horizontal="center"/>
    </xf>
    <xf numFmtId="0" fontId="77" fillId="0" borderId="3" xfId="0" applyFont="1" applyFill="1" applyBorder="1" applyAlignment="1">
      <alignment horizontal="left" indent="1"/>
    </xf>
    <xf numFmtId="3" fontId="86" fillId="0" borderId="3" xfId="0" applyNumberFormat="1" applyFont="1" applyFill="1" applyBorder="1" applyAlignment="1">
      <alignment horizontal="center" vertical="center" wrapText="1"/>
    </xf>
    <xf numFmtId="0" fontId="87" fillId="0" borderId="1" xfId="0" applyFont="1" applyBorder="1" applyAlignment="1">
      <alignment horizontal="center" vertical="center" wrapText="1"/>
    </xf>
    <xf numFmtId="0" fontId="88" fillId="0" borderId="3" xfId="0" applyFont="1" applyFill="1" applyBorder="1" applyAlignment="1">
      <alignment horizontal="center" vertical="center" wrapText="1"/>
    </xf>
    <xf numFmtId="0" fontId="88" fillId="0" borderId="9" xfId="0" applyFont="1" applyFill="1" applyBorder="1" applyAlignment="1">
      <alignment horizontal="center" vertical="center" wrapText="1"/>
    </xf>
    <xf numFmtId="0" fontId="88" fillId="0" borderId="1" xfId="0" applyFont="1" applyFill="1" applyBorder="1" applyAlignment="1">
      <alignment horizontal="center"/>
    </xf>
    <xf numFmtId="0" fontId="88" fillId="0" borderId="5"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left"/>
    </xf>
    <xf numFmtId="3" fontId="88" fillId="0" borderId="3" xfId="0" applyNumberFormat="1" applyFont="1" applyBorder="1" applyAlignment="1">
      <alignment horizontal="center"/>
    </xf>
    <xf numFmtId="0" fontId="88" fillId="0" borderId="3" xfId="0" applyFont="1" applyBorder="1" applyAlignment="1">
      <alignment horizontal="left" wrapText="1" indent="1"/>
    </xf>
    <xf numFmtId="0" fontId="0" fillId="0" borderId="3" xfId="0" applyBorder="1" applyAlignment="1">
      <alignment horizontal="center"/>
    </xf>
    <xf numFmtId="3" fontId="88" fillId="0" borderId="3" xfId="0" applyNumberFormat="1" applyFont="1" applyFill="1" applyBorder="1" applyAlignment="1">
      <alignment horizontal="center"/>
    </xf>
    <xf numFmtId="16" fontId="0" fillId="0" borderId="3" xfId="0" applyNumberFormat="1" applyBorder="1" applyAlignment="1">
      <alignment horizontal="center"/>
    </xf>
    <xf numFmtId="2" fontId="0" fillId="0" borderId="3" xfId="0" applyNumberFormat="1" applyBorder="1" applyAlignment="1">
      <alignment horizontal="center"/>
    </xf>
    <xf numFmtId="3" fontId="88" fillId="0" borderId="3" xfId="0" applyNumberFormat="1"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7" fillId="0" borderId="11"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xf numFmtId="2" fontId="90" fillId="0" borderId="0" xfId="0" applyNumberFormat="1" applyFont="1" applyFill="1"/>
    <xf numFmtId="0" fontId="90" fillId="0" borderId="0" xfId="0" applyFont="1" applyFill="1"/>
    <xf numFmtId="164" fontId="78" fillId="0" borderId="3" xfId="0" applyNumberFormat="1" applyFont="1" applyFill="1" applyBorder="1" applyAlignment="1">
      <alignment horizontal="center"/>
    </xf>
    <xf numFmtId="0" fontId="91" fillId="0" borderId="3" xfId="0" applyFont="1" applyFill="1" applyBorder="1"/>
    <xf numFmtId="2" fontId="91" fillId="0" borderId="0" xfId="0" applyNumberFormat="1" applyFont="1" applyFill="1"/>
    <xf numFmtId="191" fontId="91" fillId="0" borderId="0" xfId="0" applyNumberFormat="1" applyFont="1" applyFill="1"/>
    <xf numFmtId="0" fontId="91" fillId="0" borderId="0" xfId="0" applyFont="1" applyFill="1"/>
    <xf numFmtId="165" fontId="78" fillId="0" borderId="15" xfId="0" applyNumberFormat="1" applyFont="1" applyFill="1" applyBorder="1" applyAlignment="1">
      <alignment horizontal="center"/>
    </xf>
    <xf numFmtId="0" fontId="91" fillId="0" borderId="16" xfId="0" applyFont="1" applyFill="1" applyBorder="1" applyAlignment="1">
      <alignment horizontal="center"/>
    </xf>
    <xf numFmtId="165" fontId="78" fillId="0" borderId="17" xfId="0" applyNumberFormat="1" applyFont="1" applyFill="1" applyBorder="1" applyAlignment="1">
      <alignment horizontal="center"/>
    </xf>
    <xf numFmtId="165" fontId="78" fillId="0" borderId="3" xfId="0" applyNumberFormat="1" applyFont="1" applyFill="1" applyBorder="1" applyAlignment="1">
      <alignment horizontal="center"/>
    </xf>
    <xf numFmtId="0" fontId="91" fillId="0" borderId="18" xfId="0" applyFont="1" applyFill="1" applyBorder="1" applyAlignment="1">
      <alignment horizontal="left" indent="1"/>
    </xf>
    <xf numFmtId="2" fontId="81" fillId="0" borderId="17" xfId="0" applyNumberFormat="1" applyFont="1" applyFill="1" applyBorder="1" applyAlignment="1">
      <alignment horizontal="center" vertical="center" wrapText="1"/>
    </xf>
    <xf numFmtId="2" fontId="93" fillId="0" borderId="0" xfId="0" applyNumberFormat="1" applyFont="1" applyFill="1" applyBorder="1"/>
    <xf numFmtId="2" fontId="91" fillId="0" borderId="0" xfId="0" applyNumberFormat="1" applyFont="1" applyFill="1" applyBorder="1"/>
    <xf numFmtId="0" fontId="3" fillId="0" borderId="3" xfId="0" applyFont="1" applyFill="1" applyBorder="1"/>
    <xf numFmtId="3" fontId="2" fillId="0" borderId="3" xfId="0" applyNumberFormat="1" applyFont="1" applyFill="1" applyBorder="1" applyAlignment="1">
      <alignment horizontal="center"/>
    </xf>
    <xf numFmtId="164" fontId="3" fillId="0" borderId="1" xfId="0" applyNumberFormat="1" applyFont="1" applyFill="1" applyBorder="1" applyAlignment="1">
      <alignment horizontal="center"/>
    </xf>
    <xf numFmtId="192" fontId="94" fillId="5" borderId="3" xfId="0" applyNumberFormat="1" applyFont="1" applyFill="1" applyBorder="1" applyAlignment="1">
      <alignment horizontal="center"/>
    </xf>
    <xf numFmtId="0" fontId="77" fillId="0" borderId="3" xfId="0" applyFont="1" applyFill="1" applyBorder="1" applyAlignment="1">
      <alignment horizontal="left" wrapText="1" indent="1"/>
    </xf>
    <xf numFmtId="0" fontId="83" fillId="0" borderId="0" xfId="0" applyFont="1" applyFill="1" applyAlignment="1">
      <alignment horizontal="center"/>
    </xf>
    <xf numFmtId="2" fontId="83" fillId="0" borderId="0" xfId="0" applyNumberFormat="1" applyFont="1" applyFill="1" applyAlignment="1">
      <alignment horizontal="center"/>
    </xf>
    <xf numFmtId="0" fontId="92" fillId="0" borderId="23" xfId="0" applyFont="1" applyFill="1" applyBorder="1" applyAlignment="1">
      <alignment horizontal="center" vertical="center"/>
    </xf>
    <xf numFmtId="0" fontId="92" fillId="0" borderId="19" xfId="0" applyFont="1" applyFill="1" applyBorder="1" applyAlignment="1">
      <alignment horizontal="center" vertical="center"/>
    </xf>
    <xf numFmtId="0" fontId="0" fillId="0" borderId="22" xfId="0" applyFill="1" applyBorder="1" applyAlignment="1">
      <alignment horizontal="center" vertical="center" wrapText="1"/>
    </xf>
    <xf numFmtId="0" fontId="0" fillId="0" borderId="1" xfId="0" applyFill="1" applyBorder="1" applyAlignment="1">
      <alignment horizontal="center" vertical="center" wrapText="1"/>
    </xf>
    <xf numFmtId="0" fontId="81" fillId="0" borderId="21" xfId="0" applyFont="1" applyFill="1" applyBorder="1" applyAlignment="1">
      <alignment horizontal="center" vertical="center" wrapText="1"/>
    </xf>
    <xf numFmtId="0" fontId="81" fillId="0" borderId="20" xfId="0" applyFont="1" applyFill="1" applyBorder="1" applyAlignment="1">
      <alignment horizontal="center" vertical="center" wrapText="1"/>
    </xf>
    <xf numFmtId="0" fontId="1" fillId="0" borderId="0" xfId="0" applyFont="1" applyBorder="1" applyAlignment="1">
      <alignment horizontal="center"/>
    </xf>
    <xf numFmtId="0" fontId="1" fillId="0" borderId="0" xfId="0" applyFont="1" applyAlignment="1">
      <alignment horizontal="center"/>
    </xf>
    <xf numFmtId="0" fontId="0" fillId="0" borderId="0" xfId="0" applyAlignment="1">
      <alignment horizontal="center" vertical="top"/>
    </xf>
    <xf numFmtId="0" fontId="89" fillId="0" borderId="0" xfId="0" applyFont="1" applyFill="1" applyAlignment="1">
      <alignment horizontal="center" vertical="center"/>
    </xf>
    <xf numFmtId="0" fontId="0" fillId="0" borderId="2" xfId="0" applyFill="1" applyBorder="1" applyAlignment="1">
      <alignment horizontal="center" vertical="center" wrapText="1"/>
    </xf>
    <xf numFmtId="0" fontId="0" fillId="0" borderId="4" xfId="0" applyFont="1" applyFill="1" applyBorder="1" applyAlignment="1">
      <alignment horizontal="center" vertical="center" wrapText="1"/>
    </xf>
    <xf numFmtId="0" fontId="81" fillId="0" borderId="0" xfId="0" applyFont="1" applyFill="1" applyBorder="1" applyAlignment="1">
      <alignment horizontal="center"/>
    </xf>
    <xf numFmtId="0" fontId="0" fillId="0" borderId="5" xfId="0" applyFill="1" applyBorder="1" applyAlignment="1">
      <alignment horizontal="center" vertical="center" wrapText="1"/>
    </xf>
    <xf numFmtId="0" fontId="81" fillId="0" borderId="2" xfId="0" applyFont="1" applyFill="1" applyBorder="1" applyAlignment="1">
      <alignment horizontal="center" vertical="center" wrapText="1"/>
    </xf>
    <xf numFmtId="0" fontId="81" fillId="0" borderId="4" xfId="0" applyFont="1" applyFill="1" applyBorder="1" applyAlignment="1">
      <alignment horizontal="center" vertical="center" wrapText="1"/>
    </xf>
    <xf numFmtId="0" fontId="79" fillId="0" borderId="0" xfId="0" applyFont="1" applyAlignment="1">
      <alignment horizontal="center"/>
    </xf>
    <xf numFmtId="0" fontId="79" fillId="0" borderId="0" xfId="0" applyFont="1" applyBorder="1" applyAlignment="1">
      <alignment horizontal="center"/>
    </xf>
    <xf numFmtId="0" fontId="79" fillId="0" borderId="14" xfId="0" applyFont="1" applyBorder="1" applyAlignment="1">
      <alignment horizontal="center"/>
    </xf>
    <xf numFmtId="0" fontId="77" fillId="0" borderId="5" xfId="0" applyFont="1" applyBorder="1" applyAlignment="1">
      <alignment horizontal="center" vertical="center" wrapText="1"/>
    </xf>
    <xf numFmtId="0" fontId="77" fillId="0" borderId="8" xfId="0" applyFont="1" applyBorder="1" applyAlignment="1">
      <alignment horizontal="center" vertical="center" wrapText="1"/>
    </xf>
    <xf numFmtId="0" fontId="77" fillId="0" borderId="13"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11" xfId="0" applyFont="1" applyBorder="1" applyAlignment="1">
      <alignment horizontal="center" vertical="center" wrapText="1"/>
    </xf>
    <xf numFmtId="0" fontId="2" fillId="0" borderId="5" xfId="0" applyFont="1" applyBorder="1" applyAlignment="1">
      <alignment horizontal="center" wrapText="1"/>
    </xf>
    <xf numFmtId="0" fontId="2" fillId="0" borderId="1" xfId="0" applyFont="1" applyBorder="1" applyAlignment="1">
      <alignment horizontal="center" wrapText="1"/>
    </xf>
    <xf numFmtId="0" fontId="11" fillId="0" borderId="0" xfId="0" applyFont="1" applyAlignment="1">
      <alignment horizont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xf>
    <xf numFmtId="0" fontId="2" fillId="0" borderId="9" xfId="0" applyFont="1" applyBorder="1" applyAlignment="1">
      <alignment horizontal="center"/>
    </xf>
    <xf numFmtId="0" fontId="2" fillId="0" borderId="4" xfId="0" applyFont="1" applyBorder="1" applyAlignment="1">
      <alignment horizontal="center"/>
    </xf>
    <xf numFmtId="2" fontId="7" fillId="0" borderId="5"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3" fontId="3" fillId="0" borderId="8" xfId="0" applyNumberFormat="1" applyFont="1" applyBorder="1" applyAlignment="1">
      <alignment horizontal="center"/>
    </xf>
    <xf numFmtId="3" fontId="3" fillId="0" borderId="1" xfId="0" applyNumberFormat="1" applyFont="1" applyBorder="1" applyAlignment="1">
      <alignment horizontal="center"/>
    </xf>
    <xf numFmtId="165" fontId="2" fillId="0" borderId="8" xfId="0" applyNumberFormat="1" applyFont="1" applyFill="1" applyBorder="1" applyAlignment="1">
      <alignment horizontal="center"/>
    </xf>
    <xf numFmtId="165" fontId="2" fillId="0" borderId="1" xfId="0" applyNumberFormat="1" applyFont="1" applyFill="1" applyBorder="1" applyAlignment="1">
      <alignment horizontal="center"/>
    </xf>
    <xf numFmtId="164" fontId="3" fillId="0" borderId="8" xfId="0" applyNumberFormat="1" applyFont="1" applyBorder="1" applyAlignment="1">
      <alignment horizontal="center"/>
    </xf>
    <xf numFmtId="164" fontId="3" fillId="0" borderId="1" xfId="0" applyNumberFormat="1" applyFont="1" applyBorder="1" applyAlignment="1">
      <alignment horizontal="center"/>
    </xf>
    <xf numFmtId="0" fontId="95" fillId="6" borderId="0" xfId="0" applyFont="1" applyFill="1"/>
    <xf numFmtId="0" fontId="2" fillId="6" borderId="0" xfId="0" applyFont="1" applyFill="1"/>
    <xf numFmtId="0" fontId="48" fillId="6" borderId="0" xfId="0" applyFont="1" applyFill="1" applyAlignment="1">
      <alignment horizontal="left" vertical="top" wrapText="1"/>
    </xf>
    <xf numFmtId="0" fontId="48" fillId="6" borderId="0" xfId="0" applyFont="1" applyFill="1"/>
    <xf numFmtId="0" fontId="48" fillId="6" borderId="0" xfId="0" applyFont="1" applyFill="1" applyAlignment="1">
      <alignment horizontal="left" wrapText="1"/>
    </xf>
    <xf numFmtId="0" fontId="48" fillId="6" borderId="0" xfId="0" applyFont="1" applyFill="1" applyAlignment="1">
      <alignment horizontal="left"/>
    </xf>
    <xf numFmtId="0" fontId="48" fillId="6" borderId="0" xfId="0" applyFont="1" applyFill="1" applyAlignment="1">
      <alignment horizontal="left" vertical="top"/>
    </xf>
    <xf numFmtId="0" fontId="0" fillId="6" borderId="0" xfId="0" applyFont="1" applyFill="1"/>
    <xf numFmtId="0" fontId="0" fillId="6" borderId="0" xfId="0" applyFill="1"/>
    <xf numFmtId="0" fontId="6" fillId="6" borderId="0" xfId="0" applyFont="1" applyFill="1"/>
    <xf numFmtId="0" fontId="96" fillId="6" borderId="0" xfId="0" applyFont="1" applyFill="1" applyAlignment="1">
      <alignment vertical="center"/>
    </xf>
    <xf numFmtId="0" fontId="96" fillId="6" borderId="0" xfId="0" applyFont="1" applyFill="1" applyAlignment="1">
      <alignment horizontal="center" vertical="center"/>
    </xf>
    <xf numFmtId="0" fontId="95" fillId="6" borderId="0" xfId="0" applyFont="1" applyFill="1" applyAlignment="1">
      <alignment horizontal="center" wrapText="1"/>
    </xf>
    <xf numFmtId="0" fontId="95" fillId="6" borderId="0" xfId="0" applyFont="1" applyFill="1" applyAlignment="1">
      <alignment horizontal="center"/>
    </xf>
    <xf numFmtId="0" fontId="98" fillId="6" borderId="0" xfId="0" applyFont="1" applyFill="1" applyAlignment="1"/>
    <xf numFmtId="0" fontId="99" fillId="6" borderId="0" xfId="0" applyFont="1" applyFill="1" applyAlignment="1">
      <alignment horizontal="left" wrapText="1"/>
    </xf>
    <xf numFmtId="0" fontId="99" fillId="6" borderId="0" xfId="0" applyFont="1" applyFill="1" applyAlignment="1">
      <alignment horizontal="left"/>
    </xf>
    <xf numFmtId="0" fontId="98" fillId="6" borderId="0" xfId="0" applyFont="1" applyFill="1"/>
    <xf numFmtId="0" fontId="99" fillId="6" borderId="0" xfId="0" applyFont="1" applyFill="1"/>
    <xf numFmtId="0" fontId="99" fillId="6" borderId="0" xfId="0" applyFont="1" applyFill="1" applyAlignment="1">
      <alignment horizontal="left" vertical="top" wrapText="1"/>
    </xf>
    <xf numFmtId="0" fontId="99" fillId="6" borderId="0" xfId="0" applyFont="1" applyFill="1" applyAlignment="1">
      <alignment horizontal="left" vertical="top"/>
    </xf>
    <xf numFmtId="0" fontId="76" fillId="6" borderId="0" xfId="0" applyFont="1" applyFill="1"/>
    <xf numFmtId="0" fontId="75" fillId="6" borderId="0" xfId="0" applyFont="1" applyFill="1" applyAlignment="1">
      <alignment horizontal="left" vertical="center" wrapText="1"/>
    </xf>
    <xf numFmtId="0" fontId="75" fillId="6" borderId="0" xfId="0" applyFont="1" applyFill="1" applyAlignment="1">
      <alignment horizontal="left" vertical="center"/>
    </xf>
    <xf numFmtId="0" fontId="75" fillId="6" borderId="0" xfId="0" applyFont="1" applyFill="1" applyAlignment="1">
      <alignment horizontal="left"/>
    </xf>
    <xf numFmtId="0" fontId="75" fillId="6" borderId="0" xfId="0" applyFont="1" applyFill="1" applyAlignment="1">
      <alignment horizontal="right" vertical="top" wrapText="1"/>
    </xf>
    <xf numFmtId="0" fontId="75" fillId="6" borderId="0" xfId="0" applyFont="1" applyFill="1" applyAlignment="1">
      <alignment horizontal="left" indent="1"/>
    </xf>
    <xf numFmtId="0" fontId="75" fillId="6" borderId="0" xfId="0" applyFont="1" applyFill="1"/>
    <xf numFmtId="0" fontId="75" fillId="6" borderId="0" xfId="0" applyFont="1" applyFill="1" applyAlignment="1">
      <alignment horizontal="right"/>
    </xf>
    <xf numFmtId="189" fontId="76" fillId="6" borderId="0" xfId="0" applyNumberFormat="1" applyFont="1" applyFill="1"/>
    <xf numFmtId="189" fontId="76" fillId="6" borderId="0" xfId="0" applyNumberFormat="1" applyFont="1" applyFill="1" applyAlignment="1">
      <alignment horizontal="left"/>
    </xf>
    <xf numFmtId="0" fontId="75" fillId="6" borderId="0" xfId="0" applyFont="1" applyFill="1" applyAlignment="1"/>
    <xf numFmtId="0" fontId="74" fillId="6" borderId="0" xfId="0" applyFont="1" applyFill="1" applyAlignment="1">
      <alignment horizontal="center"/>
    </xf>
    <xf numFmtId="0" fontId="73" fillId="6" borderId="0" xfId="0" applyFont="1" applyFill="1" applyAlignment="1"/>
  </cellXfs>
  <cellStyles count="309">
    <cellStyle name="          _x000d__x000a_mouse.drv=lmouse.drv" xfId="1"/>
    <cellStyle name="????DAMAS" xfId="2"/>
    <cellStyle name="????TICO" xfId="3"/>
    <cellStyle name="?”´?_REV3 " xfId="4"/>
    <cellStyle name="?AU?XLS!check_filesche|_x0005_" xfId="5"/>
    <cellStyle name="?AU»?XLS!check_filesche|_x0005_" xfId="6"/>
    <cellStyle name="_060217 Order Plan(March incresed)" xfId="7"/>
    <cellStyle name="_2007 y BP-170 000  02.09.2006. last" xfId="8"/>
    <cellStyle name="_9월 해외법인 월별 생산품질현황보고" xfId="9"/>
    <cellStyle name="_APPDIX(2~6)-1012" xfId="10"/>
    <cellStyle name="_AVTOZAZ실적전망(완결)" xfId="11"/>
    <cellStyle name="_COST DOWN" xfId="12"/>
    <cellStyle name="_DOHC 검토" xfId="13"/>
    <cellStyle name="_DOHC 검토 2" xfId="14"/>
    <cellStyle name="_FAC WORKSCOPE" xfId="15"/>
    <cellStyle name="_Order KD new" xfId="16"/>
    <cellStyle name="_PACKING1" xfId="17"/>
    <cellStyle name="_Plan 2007 BP-167 000   23.06.2006." xfId="18"/>
    <cellStyle name="_PROPOSAL-첨부" xfId="19"/>
    <cellStyle name="_Книга10" xfId="20"/>
    <cellStyle name="_Книга2" xfId="21"/>
    <cellStyle name="_Приложения1,2 к постановлению" xfId="22"/>
    <cellStyle name="_넥시아 MINOR CHANGE 검토" xfId="23"/>
    <cellStyle name="_법인현황요약" xfId="24"/>
    <cellStyle name="_비상경영계획(REV.2)" xfId="25"/>
    <cellStyle name="_상반기 실적전망 (완결9.7)" xfId="26"/>
    <cellStyle name="æØè [0.00]_PRODUCT DETAIL Q1" xfId="27"/>
    <cellStyle name="æØè_PRODUCT DETAIL Q1" xfId="28"/>
    <cellStyle name="EY [0.00]_PRODUCT DETAIL Q1" xfId="29"/>
    <cellStyle name="ÊÝ [0.00]_PRODUCT DETAIL Q1" xfId="30"/>
    <cellStyle name="EY [0.00]_PRODUCT DETAIL Q3 (2)" xfId="31"/>
    <cellStyle name="ÊÝ [0.00]_PRODUCT DETAIL Q3 (2)" xfId="32"/>
    <cellStyle name="EY_PRODUCT DETAIL Q1" xfId="33"/>
    <cellStyle name="ÊÝ_PRODUCT DETAIL Q1" xfId="34"/>
    <cellStyle name="EY_PRODUCT DETAIL Q3 (2)" xfId="35"/>
    <cellStyle name="ÊÝ_PRODUCT DETAIL Q3 (2)" xfId="36"/>
    <cellStyle name="W_BOOKSHIP" xfId="37"/>
    <cellStyle name="A???_x0005__x0014_" xfId="38"/>
    <cellStyle name="A?????A???" xfId="39"/>
    <cellStyle name="A?????o 4DR NB PHASE I ACT " xfId="40"/>
    <cellStyle name="A?????o 4DR NB PHASE I ACT_??o 4DR NB PHASE I ACT " xfId="41"/>
    <cellStyle name="A????a도??" xfId="42"/>
    <cellStyle name="A????C??PL " xfId="43"/>
    <cellStyle name="A????e?iAaCI?aA?" xfId="44"/>
    <cellStyle name="A???[0]_??A???" xfId="45"/>
    <cellStyle name="A???98?A??(2)_98?a도??" xfId="46"/>
    <cellStyle name="A???98?a도??" xfId="47"/>
    <cellStyle name="A???A?량?iCa_?e?iAaCI?aA?" xfId="48"/>
    <cellStyle name="A???AoAUAy캿C? " xfId="49"/>
    <cellStyle name="A???A쪨??I1컐 CoE? " xfId="50"/>
    <cellStyle name="A???C?Ao_AoAUAy캿C? " xfId="51"/>
    <cellStyle name="A???F006-1A? " xfId="52"/>
    <cellStyle name="A???F008-1A?  " xfId="53"/>
    <cellStyle name="A???INQUIRY ???A?Ao " xfId="54"/>
    <cellStyle name="A???T-100 ??o 4DR NB PHASE I " xfId="55"/>
    <cellStyle name="A???T-100 AI?YAo?? TIMING " xfId="56"/>
    <cellStyle name="A???V10 VARIATION MODEL SOP TIMING " xfId="57"/>
    <cellStyle name="A???컐?췈??n_??A???" xfId="58"/>
    <cellStyle name="A???퍈팫캻C?" xfId="59"/>
    <cellStyle name="A??¶ [0]" xfId="60"/>
    <cellStyle name="A??¶,_x0005__x0014_" xfId="61"/>
    <cellStyle name="A??¶_???«??Aa" xfId="62"/>
    <cellStyle name="Äåíåæíûé_Êíèãà3" xfId="63"/>
    <cellStyle name="AeE­ [0]" xfId="64"/>
    <cellStyle name="ÅëÈ­ [0]" xfId="65"/>
    <cellStyle name="AeE­ [0]_???«??Aa" xfId="66"/>
    <cellStyle name="ÅëÈ­ [0]_´ë¿ìÃâÇÏ¿äÃ» " xfId="67"/>
    <cellStyle name="AeE­ [0]_±aE??CLAN(AuA¦A¶°C)" xfId="68"/>
    <cellStyle name="ÅëÈ­ [0]_±âÈ¹½ÇLAN(ÀüÁ¦Á¶°Ç)" xfId="69"/>
    <cellStyle name="AeE­ [0]_±e?µ±?" xfId="70"/>
    <cellStyle name="ÅëÈ­ [0]_±è¿µ±æ" xfId="71"/>
    <cellStyle name="AeE­ [0]_»cA??c?A" xfId="72"/>
    <cellStyle name="ÅëÈ­ [0]_»çÀ¯¾ç½Ä" xfId="73"/>
    <cellStyle name="AeE­ [0]_°u?®A?AOLABEL" xfId="74"/>
    <cellStyle name="ÅëÈ­ [0]_°ü¸®Ã¥ÀÓLABEL" xfId="75"/>
    <cellStyle name="AeE­ [0]_97?aµµ CA·IA§?® CoE?" xfId="76"/>
    <cellStyle name="ÅëÈ­ [0]_97³âµµ ÇÁ·ÎÁ§Æ® ÇöÈ²" xfId="77"/>
    <cellStyle name="AeE­ [0]_A?·®?iCa" xfId="78"/>
    <cellStyle name="ÅëÈ­ [0]_Â÷·®¿îÇà" xfId="79"/>
    <cellStyle name="AeE­ [0]_AaCI?aA " xfId="80"/>
    <cellStyle name="ÅëÈ­ [0]_ÃâÇÏ¿äÃ»" xfId="81"/>
    <cellStyle name="AeE­ [0]_AO°????«??°i?c?A" xfId="82"/>
    <cellStyle name="ÅëÈ­ [0]_ÁÖ°£¾÷¹«º¸°í¾ç½Ä" xfId="83"/>
    <cellStyle name="AeE­ [0]_CLAIM1" xfId="84"/>
    <cellStyle name="ÅëÈ­ [0]_CLAIM1" xfId="85"/>
    <cellStyle name="AeE­ [0]_Co??±?A " xfId="86"/>
    <cellStyle name="ÅëÈ­ [0]_Çö¾÷±³À°" xfId="87"/>
    <cellStyle name="AeE­ [0]_CODE" xfId="88"/>
    <cellStyle name="ÅëÈ­ [0]_CODE" xfId="89"/>
    <cellStyle name="AeE­ [0]_CODE (2)" xfId="90"/>
    <cellStyle name="ÅëÈ­ [0]_CODE (2)" xfId="91"/>
    <cellStyle name="AeE­ [0]_Cu±a" xfId="92"/>
    <cellStyle name="ÅëÈ­ [0]_Çù±â" xfId="93"/>
    <cellStyle name="AeE­ [0]_CuA¶Au" xfId="94"/>
    <cellStyle name="ÅëÈ­ [0]_ÇùÁ¶Àü" xfId="95"/>
    <cellStyle name="AeE­ [0]_CuA¶Au_laroux" xfId="96"/>
    <cellStyle name="ÅëÈ­ [0]_ÇùÁ¶Àü_laroux" xfId="97"/>
    <cellStyle name="AeE­ [0]_FAX?c?A" xfId="98"/>
    <cellStyle name="ÅëÈ­ [0]_FAX¾ç½Ä" xfId="99"/>
    <cellStyle name="AeE­ [0]_FLOW" xfId="100"/>
    <cellStyle name="ÅëÈ­ [0]_FLOW" xfId="101"/>
    <cellStyle name="AeE­ [0]_GT-10E?¶??i?U" xfId="102"/>
    <cellStyle name="ÅëÈ­ [0]_GT-10È¸¶÷¸í´Ü" xfId="103"/>
    <cellStyle name="AeE­ [0]_HW &amp; SW?n±?" xfId="104"/>
    <cellStyle name="ÅëÈ­ [0]_HW &amp; SWºñ±³" xfId="105"/>
    <cellStyle name="AeE­ [0]_laroux" xfId="106"/>
    <cellStyle name="ÅëÈ­ [0]_laroux" xfId="107"/>
    <cellStyle name="AeE­ [0]_laroux_1" xfId="108"/>
    <cellStyle name="ÅëÈ­ [0]_laroux_1" xfId="109"/>
    <cellStyle name="AeE­ [0]_MTG1" xfId="110"/>
    <cellStyle name="ÅëÈ­ [0]_MTG1" xfId="111"/>
    <cellStyle name="AeE­ [0]_MTG2 (2)" xfId="112"/>
    <cellStyle name="ÅëÈ­ [0]_MTG2 (2)" xfId="113"/>
    <cellStyle name="AeE­ [0]_MTG7" xfId="114"/>
    <cellStyle name="ÅëÈ­ [0]_MTG7" xfId="115"/>
    <cellStyle name="AeE­ [0]_Sheet1" xfId="116"/>
    <cellStyle name="ÅëÈ­ [0]_Sheet1" xfId="117"/>
    <cellStyle name="AeE­ [0]_Sheet4" xfId="118"/>
    <cellStyle name="ÅëÈ­ [0]_Sheet4" xfId="119"/>
    <cellStyle name="AeE???A???" xfId="120"/>
    <cellStyle name="AeE???o 4DR NB PHASE I ACT " xfId="121"/>
    <cellStyle name="AeE???o 4DR NB PHASE I ACT_??o 4DR NB PHASE I ACT " xfId="122"/>
    <cellStyle name="AeE??a도??" xfId="123"/>
    <cellStyle name="AeE??C??PL " xfId="124"/>
    <cellStyle name="AeE??e?iAaCI?aA?" xfId="125"/>
    <cellStyle name="AeE?[0]_??A???" xfId="126"/>
    <cellStyle name="AeE?98?A??(2)_98?a도??" xfId="127"/>
    <cellStyle name="AeE?98?a도??" xfId="128"/>
    <cellStyle name="AeE?A?량?iCa_?e?iAaCI?aA?" xfId="129"/>
    <cellStyle name="AeE?AoAUAy캿C? " xfId="130"/>
    <cellStyle name="AeE?A쪨??I1컐 CoE? " xfId="131"/>
    <cellStyle name="AeE?C?Ao_AoAUAy캿C? " xfId="132"/>
    <cellStyle name="AeE?F006-1A? " xfId="133"/>
    <cellStyle name="AeE?F008-1A?  " xfId="134"/>
    <cellStyle name="AeE?INQUIRY ???A?Ao " xfId="135"/>
    <cellStyle name="AeE?T-100 ??o 4DR NB PHASE I " xfId="136"/>
    <cellStyle name="AeE?T-100 AI?YAo?? TIMING " xfId="137"/>
    <cellStyle name="AeE?V10 VARIATION MODEL SOP TIMING " xfId="138"/>
    <cellStyle name="AeE?컐?췈??n_??A???" xfId="139"/>
    <cellStyle name="AeE?퍈팫캻C?" xfId="140"/>
    <cellStyle name="AeE­_???«??Aa" xfId="141"/>
    <cellStyle name="ÅëÈ­_´ë¿ìÃâÇÏ¿äÃ» " xfId="142"/>
    <cellStyle name="AeE­_±aE??CLAN(AuA¦A¶°C)" xfId="143"/>
    <cellStyle name="ÅëÈ­_±âÈ¹½ÇLAN(ÀüÁ¦Á¶°Ç)" xfId="144"/>
    <cellStyle name="AeE­_±e?µ±?" xfId="145"/>
    <cellStyle name="ÅëÈ­_±è¿µ±æ" xfId="146"/>
    <cellStyle name="AeE­_»cA??c?A" xfId="147"/>
    <cellStyle name="ÅëÈ­_»çÀ¯¾ç½Ä" xfId="148"/>
    <cellStyle name="AeE­_°u?®A?AOLABEL" xfId="149"/>
    <cellStyle name="ÅëÈ­_°ü¸®Ã¥ÀÓLABEL" xfId="150"/>
    <cellStyle name="AeE­_97?aµµ CA·IA§?® CoE?" xfId="151"/>
    <cellStyle name="ÅëÈ­_97³âµµ ÇÁ·ÎÁ§Æ® ÇöÈ²" xfId="152"/>
    <cellStyle name="AeE­_A?·®?iCa" xfId="153"/>
    <cellStyle name="ÅëÈ­_Â÷·®¿îÇà" xfId="154"/>
    <cellStyle name="AeE­_AaCI?aA " xfId="155"/>
    <cellStyle name="ÅëÈ­_ÃâÇÏ¿äÃ»" xfId="156"/>
    <cellStyle name="AeE­_AO°????«??°i?c?A" xfId="157"/>
    <cellStyle name="ÅëÈ­_ÁÖ°£¾÷¹«º¸°í¾ç½Ä" xfId="158"/>
    <cellStyle name="AeE­_CLAIM1" xfId="159"/>
    <cellStyle name="ÅëÈ­_CLAIM1" xfId="160"/>
    <cellStyle name="AeE­_Co??±?A " xfId="161"/>
    <cellStyle name="ÅëÈ­_Çö¾÷±³À°" xfId="162"/>
    <cellStyle name="AeE­_CODE" xfId="163"/>
    <cellStyle name="ÅëÈ­_CODE" xfId="164"/>
    <cellStyle name="AeE­_CODE (2)" xfId="165"/>
    <cellStyle name="ÅëÈ­_CODE (2)" xfId="166"/>
    <cellStyle name="AeE­_Cu±a" xfId="167"/>
    <cellStyle name="ÅëÈ­_Çù±â" xfId="168"/>
    <cellStyle name="AeE­_CuA¶Au" xfId="169"/>
    <cellStyle name="ÅëÈ­_ÇùÁ¶Àü" xfId="170"/>
    <cellStyle name="AeE­_CuA¶Au_laroux" xfId="171"/>
    <cellStyle name="ÅëÈ­_ÇùÁ¶Àü_laroux" xfId="172"/>
    <cellStyle name="AeE­_FAX?c?A" xfId="173"/>
    <cellStyle name="ÅëÈ­_FAX¾ç½Ä" xfId="174"/>
    <cellStyle name="AeE­_FLOW" xfId="175"/>
    <cellStyle name="ÅëÈ­_FLOW" xfId="176"/>
    <cellStyle name="AeE­_GT-10E?¶??i?U" xfId="177"/>
    <cellStyle name="ÅëÈ­_GT-10È¸¶÷¸í´Ü" xfId="178"/>
    <cellStyle name="AeE­_HW &amp; SW?n±?" xfId="179"/>
    <cellStyle name="ÅëÈ­_HW &amp; SWºñ±³" xfId="180"/>
    <cellStyle name="AeE­_laroux" xfId="181"/>
    <cellStyle name="ÅëÈ­_laroux" xfId="182"/>
    <cellStyle name="AeE­_laroux_1" xfId="183"/>
    <cellStyle name="ÅëÈ­_laroux_1" xfId="184"/>
    <cellStyle name="AeE­_MTG1" xfId="185"/>
    <cellStyle name="ÅëÈ­_MTG1" xfId="186"/>
    <cellStyle name="AeE­_MTG2 (2)" xfId="187"/>
    <cellStyle name="ÅëÈ­_MTG2 (2)" xfId="188"/>
    <cellStyle name="AeE­_MTG7" xfId="189"/>
    <cellStyle name="ÅëÈ­_MTG7" xfId="190"/>
    <cellStyle name="AeE­_Sheet1" xfId="191"/>
    <cellStyle name="ÅëÈ­_Sheet1" xfId="192"/>
    <cellStyle name="AeE­_Sheet4" xfId="193"/>
    <cellStyle name="ÅëÈ­_Sheet4" xfId="194"/>
    <cellStyle name="AP" xfId="195"/>
    <cellStyle name="ÄÞ¸¶ [0]" xfId="196"/>
    <cellStyle name="AÞ¸¶ [0]_´e¿iAaCI¿aA≫ " xfId="197"/>
    <cellStyle name="ÄÞ¸¶_´ë¿ìÃâÇÏ¿äÃ» " xfId="198"/>
    <cellStyle name="AÞ¸¶_´e¿iAaCI¿aA≫ " xfId="199"/>
    <cellStyle name="BMU001" xfId="200"/>
    <cellStyle name="BMU002" xfId="201"/>
    <cellStyle name="BMU002B" xfId="202"/>
    <cellStyle name="BMU002P1" xfId="203"/>
    <cellStyle name="BMU003" xfId="204"/>
    <cellStyle name="BMU004" xfId="205"/>
    <cellStyle name="BMU005" xfId="206"/>
    <cellStyle name="BMU005B" xfId="207"/>
    <cellStyle name="BMU005K" xfId="208"/>
    <cellStyle name="C" xfId="209"/>
    <cellStyle name="C?AO_???AIA?" xfId="210"/>
    <cellStyle name="Ç¥ÁØ_´ë¿ìÃâÇÏ¿äÃ» " xfId="211"/>
    <cellStyle name="C￥AØ_´e¿iAaCI¿aA≫ " xfId="212"/>
    <cellStyle name="Currency1" xfId="213"/>
    <cellStyle name="Euro" xfId="214"/>
    <cellStyle name="Header1" xfId="215"/>
    <cellStyle name="Header2" xfId="216"/>
    <cellStyle name="Iau?iue_NU00702" xfId="217"/>
    <cellStyle name="Îáû÷íûé_Êíèãà3" xfId="218"/>
    <cellStyle name="iles|_x0005_h" xfId="219"/>
    <cellStyle name="les" xfId="220"/>
    <cellStyle name="№йєРАІ_±вЕё" xfId="221"/>
    <cellStyle name="Ôèíàíñîâûé [0]_Êíèãà3" xfId="222"/>
    <cellStyle name="Ôèíàíñîâûé_Êíèãà3" xfId="223"/>
    <cellStyle name="R?" xfId="224"/>
    <cellStyle name="sche|_x0005_" xfId="225"/>
    <cellStyle name="XLS'|_x0005_t" xfId="226"/>
    <cellStyle name="ДЮё¶ [0]" xfId="227"/>
    <cellStyle name="ДЮё¶_±вЕё" xfId="228"/>
    <cellStyle name="ЕлИ­ [0]" xfId="229"/>
    <cellStyle name="ЕлИ­_±вЕё" xfId="230"/>
    <cellStyle name="ЗҐБШ_±вИ№ЅЗLAN(АьБ¦Б¶°З)" xfId="231"/>
    <cellStyle name="Њ…‹?ђO‚e [0.00]_PRODUCT DETAIL Q1" xfId="232"/>
    <cellStyle name="Њ…‹?ђO‚e_PRODUCT DETAIL Q1" xfId="233"/>
    <cellStyle name="Њ…‹жђШ‚и [0.00]_PRODUCT DETAIL Q1" xfId="234"/>
    <cellStyle name="Њ…‹жђШ‚и_PRODUCT DETAIL Q1" xfId="235"/>
    <cellStyle name="Обычнщй_907ШОХ" xfId="236"/>
    <cellStyle name="Обычны?MAY" xfId="237"/>
    <cellStyle name="Обычны?new" xfId="238"/>
    <cellStyle name="Обычны?Sheet1" xfId="239"/>
    <cellStyle name="Обычны?Sheet1 (2)" xfId="240"/>
    <cellStyle name="Обычны?Sheet1 (3)" xfId="241"/>
    <cellStyle name="Обычны?Ин?DAMAS (2)" xfId="242"/>
    <cellStyle name="Обычны?Ин?TICO (2)" xfId="243"/>
    <cellStyle name="Обычный" xfId="0" builtinId="0"/>
    <cellStyle name="Обычный 2" xfId="244"/>
    <cellStyle name="Обычный 3" xfId="245"/>
    <cellStyle name="Обычный 4" xfId="246"/>
    <cellStyle name="Обычный 5" xfId="247"/>
    <cellStyle name="Обычный 6" xfId="248"/>
    <cellStyle name="Обычный 6 2" xfId="249"/>
    <cellStyle name="Обычный 6 3" xfId="250"/>
    <cellStyle name="Обычный 6 4" xfId="251"/>
    <cellStyle name="Процентный 2" xfId="252"/>
    <cellStyle name="Процентный 3" xfId="253"/>
    <cellStyle name="Стиль 1" xfId="254"/>
    <cellStyle name="Тысячи [0]_- 13 -" xfId="255"/>
    <cellStyle name="Тысячи_- 13 -" xfId="256"/>
    <cellStyle name="Финансовый 2" xfId="257"/>
    <cellStyle name="Финансовый 3" xfId="258"/>
    <cellStyle name="Финансовый 4" xfId="259"/>
    <cellStyle name="고정출력1_10월2W타부 " xfId="260"/>
    <cellStyle name="고정출력2_10월2W타부 " xfId="261"/>
    <cellStyle name="뒤에 오는 하이퍼링크_Catia plan" xfId="262"/>
    <cellStyle name="믅됞 [0.00]_PRODUCT DETAIL Q3 (2)_영역별물류비종합 " xfId="263"/>
    <cellStyle name="믅됞_PRODUCT DETAIL Q3 (2)_영역별물류비종합 " xfId="264"/>
    <cellStyle name="밍? [0]_엄넷?? " xfId="265"/>
    <cellStyle name="밍?_엄넷?? " xfId="266"/>
    <cellStyle name="백분율_95" xfId="267"/>
    <cellStyle name="뷭?_BOOKSHIP" xfId="268"/>
    <cellStyle name="뷰A? [0]_엄넷?? " xfId="269"/>
    <cellStyle name="뷰A?_엄넷?? " xfId="270"/>
    <cellStyle name="셈迷?XLS!check_filesche|_x0005_" xfId="271"/>
    <cellStyle name="쉼표 [0]_03-01-##" xfId="272"/>
    <cellStyle name="콤마 [0]_100series var. " xfId="273"/>
    <cellStyle name="콤마 [ৌ]_관리항목_업종별 " xfId="274"/>
    <cellStyle name="콤마,_x0005__x0014_" xfId="275"/>
    <cellStyle name="콤마_100series var. " xfId="276"/>
    <cellStyle name="콸張悅渾 [0]_顧 " xfId="277"/>
    <cellStyle name="콸張悅渾_顧 " xfId="278"/>
    <cellStyle name="통윗 [0]_T-100 일반지 " xfId="279"/>
    <cellStyle name="통화 [0]_95" xfId="280"/>
    <cellStyle name="통화_95" xfId="281"/>
    <cellStyle name="표준_~att2210" xfId="282"/>
    <cellStyle name="퓭닉_ㅶA??絡 " xfId="283"/>
    <cellStyle name="화폐기호_7부품개발_루마니아 " xfId="284"/>
    <cellStyle name="횾" xfId="285"/>
    <cellStyle name="咬訌裝?DMILSUMMARY" xfId="286"/>
    <cellStyle name="咬訌裝?MAY" xfId="287"/>
    <cellStyle name="咬訌裝?nexia-B3" xfId="288"/>
    <cellStyle name="咬訌裝?nexia-B3 (2)" xfId="289"/>
    <cellStyle name="咬訌裝?nexia-B3_СП Общие инвестиции на 2007-2009 гг" xfId="290"/>
    <cellStyle name="咬訌裝?인 &quot;잿預?" xfId="291"/>
    <cellStyle name="咬訌裝?了?茵?有猝 57.98)" xfId="292"/>
    <cellStyle name="咬訌裝?剽. 妬增?(禎增設.)" xfId="293"/>
    <cellStyle name="咬訌裝?咬狀瞬孼. (2)" xfId="294"/>
    <cellStyle name="咬訌裝?楫" xfId="295"/>
    <cellStyle name="咬訌裝?溢陰妖 " xfId="296"/>
    <cellStyle name="咬訌裝?燮?腦鮑 (2)" xfId="297"/>
    <cellStyle name="咬訌裝?贍鎭 " xfId="298"/>
    <cellStyle name="咬訌裝?遽增1 (2)" xfId="299"/>
    <cellStyle name="咬訌裝?遽增1 (3)" xfId="300"/>
    <cellStyle name="咬訌裝?遽增1 (5)" xfId="301"/>
    <cellStyle name="咬訌裝?遽增3" xfId="302"/>
    <cellStyle name="咬訌裝?遽增6 (2)" xfId="303"/>
    <cellStyle name="咬訌裝?靭增? 依?" xfId="304"/>
    <cellStyle name="咬訌裝?顧 " xfId="305"/>
    <cellStyle name="咬訌裝?駒읾" xfId="306"/>
    <cellStyle name="逗壯章荻渾 [0]_顧 " xfId="307"/>
    <cellStyle name="逗壯章荻渾_顧 " xfId="3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8177;&#54805;&#49688;\C\Infoman\TEMP\~($()!%5e)\&#44608;&#52380;&#49688;\WINDOWS\TEMP\&#44397;&#47928;&#50672;&#44208;\95&#50672;&#44208;\BS&#51456;&#48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an1\&#1041;&#1080;&#1079;&#1085;&#1077;&#1089;-&#1087;&#1083;&#1072;&#1085;\Documents%20and%20Settings\User\Local%20Settings\Temporary%20Internet%20Files\Content.IE5\HXSSF4JJ\Documents%20and%20Settings\iminov\Local%20Settings\Temporary%20Internet%20Files\Content.IE5\H7RRPP0E\&#48376;&#49324;&#48372;&#44256;&#51088;&#47308;\WINDOWS\TEMP\PRICE%20RAN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01\m_hour01\Excel_d\&#50629;&#47924;&#50857;\MAN_HOUR\BASE\MH_S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INDOWS\TEMP\SPL(Au&#529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WINDOWS\TEMP\SPL(Au&#176;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01\m_hour01\man_hour\MHver0p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7 (2)"/>
      <sheetName val="BS준비"/>
      <sheetName val="A-100전제"/>
      <sheetName val="BRAKE"/>
      <sheetName val="W-???"/>
      <sheetName val="2.대외공문"/>
      <sheetName val="engline"/>
      <sheetName val="#REF"/>
      <sheetName val="ML"/>
      <sheetName val="PV6 3.5L LX5 GMX170"/>
      <sheetName val="진행 DATA (2)"/>
      <sheetName val="W-현원가"/>
      <sheetName val="사양조정"/>
      <sheetName val="7_(2)"/>
      <sheetName val="2_대외공문"/>
      <sheetName val="PV6_3_5L_LX5_GMX170"/>
      <sheetName val="W-___"/>
    </sheetNames>
    <definedNames>
      <definedName name="[Module4(B0017)].LOGIN" refersTo="#ССЫЛКА!"/>
      <definedName name="[Module4(B002)].LOGIN" refersTo="#ССЫЛКА!"/>
      <definedName name="[Module4(B0025)].LOGIN" refersTo="#ССЫЛКА!"/>
      <definedName name="[Module4(B0026)].LOGIN" refersTo="#ССЫЛКА!"/>
      <definedName name="[Module4(B0027)].LOGIN" refersTo="#ССЫЛКА!"/>
      <definedName name="[Module4(B003)].LOGIN" refersTo="#ССЫЛКА!"/>
      <definedName name="[Module4(B004)].LOGIN" refersTo="#ССЫЛКА!"/>
      <definedName name="[Module4(B005)].LOGIN" refersTo="#ССЫЛКА!"/>
      <definedName name="[Module4(B006)].LOGIN" refersTo="#ССЫЛКА!"/>
      <definedName name="[Module4(B007)].LOGIN" refersTo="#ССЫЛКА!"/>
      <definedName name="[Module4(B008)].LOGIN" refersTo="#ССЫЛКА!"/>
      <definedName name="[Module4(B009)].LOGIN" refersTo="#ССЫЛКА!"/>
      <definedName name="[Module4(B010)].LOGIN" refersTo="#ССЫЛКА!"/>
      <definedName name="[Module4(B011)].LOGIN" refersTo="#ССЫЛКА!"/>
      <definedName name="[Module4(B016)].LOGIN" refersTo="#ССЫЛКА!"/>
      <definedName name="[Module4(B021)].LOGIN" refersTo="#ССЫЛКА!"/>
      <definedName name="[Module4(B022)].LOGIN" refersTo="#ССЫЛКА!"/>
      <definedName name="[Module4(B038)].LOGIN" refersTo="#ССЫЛКА!"/>
      <definedName name="[Module4(B040)].LOGIN" refersTo="#ССЫЛКА!"/>
      <definedName name="[Module4(B044)].LOGIN" refersTo="#ССЫЛКА!"/>
      <definedName name="[Module4(B045)].LOGIN" refersTo="#ССЫЛКА!"/>
      <definedName name="[Module4(B046)].LOGIN" refersTo="#ССЫЛКА!"/>
      <definedName name="[Module4(B048)].LOGIN" refersTo="#ССЫЛКА!"/>
      <definedName name="[Module4(B050)].LOGIN" refersTo="#ССЫЛКА!"/>
      <definedName name="[Module4(B051)].LOGIN" refersTo="#ССЫЛКА!"/>
      <definedName name="[Module4(B057)].LOGIN" refersTo="#ССЫЛКА!"/>
      <definedName name="[Module4(B060)].LOGIN" refersTo="#ССЫЛКА!"/>
      <definedName name="[Module4(C001)].LOGIN" refersTo="#ССЫЛКА!"/>
      <definedName name="[Module4(C002)].LOGIN" refersTo="#ССЫЛКА!"/>
      <definedName name="[Module4(C005)].LOGIN" refersTo="#ССЫЛКА!"/>
      <definedName name="[Module4(C007)].LOGIN" refersTo="#ССЫЛКА!"/>
      <definedName name="[Module4(C013)].LOGIN" refersTo="#ССЫЛКА!"/>
      <definedName name="[Module4(C014)].LOGIN" refersTo="#ССЫЛКА!"/>
      <definedName name="[Module4(C020)].LOGIN" refersTo="#ССЫЛКА!"/>
      <definedName name="[Module4(D001)].LOGIN" refersTo="#ССЫЛКА!"/>
      <definedName name="[Module4(D002)].LOGIN" refersTo="#ССЫЛКА!"/>
      <definedName name="[Module4(D007)].LOGIN" refersTo="#ССЫЛКА!"/>
      <definedName name="[Module4(D009)].LOGIN" refersTo="#ССЫЛКА!"/>
      <definedName name="[Module4(D010)].LOGIN" refersTo="#ССЫЛКА!"/>
      <definedName name="IE" refersTo="#ССЫЛКА!"/>
      <definedName name="대우개발기초" refersTo="#ССЫЛКА!"/>
      <definedName name="대우개발변동" refersTo="#ССЫЛКА!"/>
      <definedName name="대우자동차기초" refersTo="#ССЫЛКА!"/>
      <definedName name="대우자동차변동" refersTo="#ССЫЛКА!"/>
      <definedName name="이동MACRO.매출총이익율구하기MACRO" refersTo="#ССЫЛКА!"/>
      <definedName name="초기화면가기" refersTo="#ССЫЛКА!"/>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사양조정"/>
      <sheetName val="SER"/>
      <sheetName val="RENTAL CAR"/>
      <sheetName val="????"/>
      <sheetName val="000000"/>
      <sheetName val="갑지"/>
      <sheetName val="CPZHL"/>
      <sheetName val="Sheet1"/>
      <sheetName val="Sheet2"/>
      <sheetName val="Sheet3"/>
      <sheetName val="PRICE RANGE"/>
      <sheetName val="Reconciliation summary"/>
      <sheetName val="9349"/>
      <sheetName val="9583"/>
      <sheetName val="9583 Rec"/>
      <sheetName val="9583dload"/>
      <sheetName val="workings"/>
      <sheetName val="#REF"/>
      <sheetName val="#"/>
      <sheetName val="W-현원가"/>
      <sheetName val="BRAKE"/>
      <sheetName val="지정공장"/>
      <sheetName val="차체"/>
      <sheetName val="EXP-COST"/>
      <sheetName val="A-100전제"/>
      <sheetName val="TOTAL LIST"/>
      <sheetName val="data"/>
      <sheetName val="LIST"/>
      <sheetName val="J150 승인진도관리 LIST"/>
      <sheetName val="Overview"/>
      <sheetName val="BOM"/>
      <sheetName val="세계수요종합OK"/>
      <sheetName val="동종사"/>
      <sheetName val="요양자 현황"/>
      <sheetName val="사고분석"/>
      <sheetName val="BND"/>
      <sheetName val="국가DATA"/>
      <sheetName val="0F Safety"/>
      <sheetName val="1주"/>
      <sheetName val="2주"/>
      <sheetName val="3주"/>
      <sheetName val="4주"/>
      <sheetName val="1월"/>
      <sheetName val="대비표"/>
      <sheetName val="RD제품개발투자비(매가)"/>
      <sheetName val="_REF"/>
      <sheetName val="표지"/>
      <sheetName val="(ROUTING)"/>
      <sheetName val="주행"/>
      <sheetName val="712"/>
      <sheetName val="TT VS CT"/>
      <sheetName val="ETA VS ETA2"/>
      <sheetName val="GMDAT Shipping Schedule - DATA"/>
      <sheetName val="Sheet1 (2)"/>
      <sheetName val="진행 DATA (2)"/>
      <sheetName val="1st"/>
      <sheetName val="Total by Model"/>
      <sheetName val="MH_??"/>
      <sheetName val="냉연"/>
      <sheetName val="시설투자"/>
      <sheetName val="효율계획(당월)"/>
      <sheetName val="T진도"/>
      <sheetName val="서울정비"/>
      <sheetName val="전체실적"/>
      <sheetName val="MH_생산"/>
      <sheetName val="7 (2)"/>
      <sheetName val="Dealer Incentive"/>
      <sheetName val="DND"/>
      <sheetName val="업체명"/>
      <sheetName val="제조부문배부"/>
      <sheetName val="Team 종합"/>
      <sheetName val="FUEL FILLER"/>
      <sheetName val="Total(AA01)"/>
      <sheetName val="Total(BC01)"/>
      <sheetName val="Total(BC02)"/>
      <sheetName val="Total"/>
      <sheetName val="국내담당(BB01)"/>
      <sheetName val="국내가격(BB01)"/>
      <sheetName val="국내AS(BB01)"/>
      <sheetName val="국내담당(BB02)"/>
      <sheetName val="국내가격(BB02)"/>
      <sheetName val="국내AS(BB02)"/>
      <sheetName val="국내담당(BB04)"/>
      <sheetName val="국내가격(BB04)"/>
      <sheetName val="국내AS(BB04)"/>
      <sheetName val="세부DATA"/>
      <sheetName val="법인세신고자료"/>
      <sheetName val="RENTAL_CAR"/>
      <sheetName val="PRICE_RANGE"/>
      <sheetName val="Reconciliation_summary"/>
      <sheetName val="9583_Rec"/>
      <sheetName val="TOTAL_LIST"/>
      <sheetName val="J150_승인진도관리_LIST"/>
      <sheetName val="요양자_현황"/>
      <sheetName val="0F_Safety"/>
    </sheetNames>
    <sheetDataSet>
      <sheetData sheetId="0" refreshError="1">
        <row r="5">
          <cell r="B5" t="str">
            <v>M-100</v>
          </cell>
          <cell r="C5" t="str">
            <v>MARBELLA</v>
          </cell>
          <cell r="D5" t="str">
            <v>ALTO</v>
          </cell>
          <cell r="E5" t="str">
            <v>CINQUECENTO</v>
          </cell>
          <cell r="F5" t="str">
            <v>TWINGO</v>
          </cell>
          <cell r="G5" t="str">
            <v>CUORE</v>
          </cell>
          <cell r="H5" t="str">
            <v>MINI</v>
          </cell>
          <cell r="I5" t="str">
            <v>ALTO</v>
          </cell>
          <cell r="J5" t="str">
            <v>CUORE</v>
          </cell>
          <cell r="K5" t="str">
            <v>MINI</v>
          </cell>
        </row>
        <row r="6">
          <cell r="B6" t="str">
            <v>0.8S</v>
          </cell>
          <cell r="C6" t="str">
            <v>0.9 SPI</v>
          </cell>
          <cell r="D6" t="str">
            <v>1.0 GL</v>
          </cell>
          <cell r="E6" t="str">
            <v>0.9 IE S</v>
          </cell>
          <cell r="F6" t="str">
            <v>1.2</v>
          </cell>
          <cell r="G6" t="str">
            <v>0.8 GL</v>
          </cell>
          <cell r="H6" t="str">
            <v>-</v>
          </cell>
          <cell r="I6" t="str">
            <v>1.0 GL</v>
          </cell>
          <cell r="J6" t="str">
            <v>0.8 GL</v>
          </cell>
          <cell r="K6" t="str">
            <v>COOPER</v>
          </cell>
        </row>
        <row r="7">
          <cell r="B7" t="str">
            <v>5</v>
          </cell>
          <cell r="C7" t="str">
            <v>3</v>
          </cell>
          <cell r="D7" t="str">
            <v>3</v>
          </cell>
          <cell r="E7" t="str">
            <v>3</v>
          </cell>
          <cell r="F7" t="str">
            <v>3</v>
          </cell>
          <cell r="G7" t="str">
            <v>3</v>
          </cell>
          <cell r="H7" t="str">
            <v>2</v>
          </cell>
          <cell r="I7" t="str">
            <v>5</v>
          </cell>
          <cell r="J7" t="str">
            <v>5</v>
          </cell>
          <cell r="K7" t="str">
            <v>2</v>
          </cell>
        </row>
        <row r="8">
          <cell r="B8">
            <v>123</v>
          </cell>
          <cell r="C8">
            <v>132659</v>
          </cell>
          <cell r="D8">
            <v>176793</v>
          </cell>
          <cell r="E8">
            <v>178021</v>
          </cell>
          <cell r="F8">
            <v>179421</v>
          </cell>
          <cell r="G8">
            <v>194474</v>
          </cell>
          <cell r="H8">
            <v>336060</v>
          </cell>
          <cell r="I8">
            <v>338173</v>
          </cell>
          <cell r="J8">
            <v>338471</v>
          </cell>
          <cell r="K8">
            <v>198639</v>
          </cell>
        </row>
        <row r="11">
          <cell r="C11">
            <v>3858.5068359375</v>
          </cell>
          <cell r="D11">
            <v>4310.81298828125</v>
          </cell>
          <cell r="E11">
            <v>4194.18408203125</v>
          </cell>
          <cell r="F11">
            <v>4197.78515625</v>
          </cell>
          <cell r="G11">
            <v>4246.65966796875</v>
          </cell>
          <cell r="H11">
            <v>4728.46337890625</v>
          </cell>
          <cell r="I11">
            <v>4479.3330078125</v>
          </cell>
          <cell r="J11">
            <v>4263.70068359375</v>
          </cell>
          <cell r="K11">
            <v>4728.46337890625</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H_SPEC"/>
      <sheetName val="#REF"/>
      <sheetName val="Sheet5"/>
      <sheetName val="Sheet6 (3)"/>
      <sheetName val="Volumes"/>
      <sheetName val="Bodystyle"/>
      <sheetName val="Vin"/>
      <sheetName val="COVER"/>
      <sheetName val="계약내역서"/>
      <sheetName val="완성차 미수금"/>
      <sheetName val="Sheet"/>
      <sheetName val="all"/>
      <sheetName val="Body"/>
      <sheetName val="장적산출"/>
      <sheetName val="목표치"/>
      <sheetName val="TOTAL"/>
      <sheetName val="0C N&amp;V_PIT GAP"/>
      <sheetName val="Sheet2"/>
      <sheetName val="C105 오더"/>
      <sheetName val="Summary"/>
      <sheetName val="VTS Workshare"/>
      <sheetName val="전략"/>
      <sheetName val="Team 종합"/>
      <sheetName val="생산_P"/>
      <sheetName val="Risk Comments"/>
      <sheetName val="PROCEDURE LIST"/>
      <sheetName val="S1.1총괄"/>
      <sheetName val="Sheet1"/>
      <sheetName val="CA"/>
      <sheetName val="????"/>
      <sheetName val="팀별 합계"/>
      <sheetName val="Lookup Table"/>
      <sheetName val="V"/>
      <sheetName val="제조부문배부"/>
      <sheetName val="HCCE01"/>
      <sheetName val="Narrative"/>
      <sheetName val="직급별인건비"/>
      <sheetName val="효율계획(당월)"/>
      <sheetName val="전체실적"/>
      <sheetName val="191 GM-Suzuki"/>
      <sheetName val="54813M2001"/>
      <sheetName val="프레스"/>
      <sheetName val="Order"/>
      <sheetName val="완성차_미수금"/>
      <sheetName val="Sheet6_(3)"/>
      <sheetName val="Risk_Comments"/>
      <sheetName val="VTS_Workshare"/>
      <sheetName val="PROCEDURE_LIST"/>
      <sheetName val="S1_1총괄"/>
      <sheetName val="C105_오더"/>
      <sheetName val="Team_종합"/>
      <sheetName val="팀별_합계"/>
      <sheetName val="Lookup_Table"/>
      <sheetName val="0C_N&amp;V_PIT_GAP"/>
      <sheetName val="191_GM-Suzuki"/>
      <sheetName val="w facelift"/>
      <sheetName val="DATE"/>
      <sheetName val="Roll Out"/>
      <sheetName val="Budget Marca"/>
      <sheetName val="Share (Vol)"/>
      <sheetName val="Output"/>
      <sheetName val="____"/>
      <sheetName val="CRITERIA1"/>
      <sheetName val="result0927"/>
      <sheetName val="대우자동차용역비"/>
      <sheetName val="inputs"/>
      <sheetName val="Summ II"/>
      <sheetName val="Input"/>
      <sheetName val="AR_by_EGM"/>
      <sheetName val="Lid_Summary"/>
      <sheetName val="계산program"/>
      <sheetName val="진행 DATA (2)"/>
      <sheetName val="Salary 03"/>
      <sheetName val="Sheet6_(3)1"/>
      <sheetName val="완성차_미수금1"/>
      <sheetName val="팀별_합계1"/>
      <sheetName val="Lookup_Table1"/>
      <sheetName val="C105_오더1"/>
      <sheetName val="0C_N&amp;V_PIT_GAP1"/>
      <sheetName val="VTS_Workshare1"/>
      <sheetName val="Risk_Comments1"/>
      <sheetName val="PROCEDURE_LIST1"/>
      <sheetName val="S1_1총괄1"/>
      <sheetName val="Team_종합1"/>
      <sheetName val="191_GM-Suzuki1"/>
      <sheetName val="Cash Flow"/>
      <sheetName val="Source"/>
      <sheetName val="w_facelift"/>
      <sheetName val="Roll_Out"/>
      <sheetName val="Budget_Marca"/>
      <sheetName val="Share_(Vol)"/>
      <sheetName val="Summ_II"/>
      <sheetName val="(ROUTING)"/>
      <sheetName val="CLM-MP"/>
      <sheetName val="Bid_Sheet"/>
      <sheetName val="List"/>
      <sheetName val="해외생산"/>
      <sheetName val="LL"/>
      <sheetName val="WELDING"/>
      <sheetName val="TABLE DB"/>
      <sheetName val="쌍용 data base"/>
      <sheetName val="MY PF RPO"/>
      <sheetName val="BudgetPrior"/>
      <sheetName val="InputCurrent"/>
      <sheetName val="2006 Original SMT-Unit Targets"/>
      <sheetName val="MAFA"/>
      <sheetName val="CFLOW"/>
      <sheetName val="조예대비"/>
      <sheetName val="실적입력"/>
      <sheetName val="기숙사"/>
      <sheetName val="전력량"/>
      <sheetName val="공장실적"/>
      <sheetName val="단가"/>
      <sheetName val="가스량"/>
      <sheetName val="공업용수량"/>
      <sheetName val="금액배분"/>
      <sheetName val="직훈"/>
      <sheetName val="생산"/>
      <sheetName val="생활용수량"/>
      <sheetName val="종합"/>
      <sheetName val="Initial_Flex_Rates"/>
      <sheetName val="Overview GBP"/>
      <sheetName val="BK"/>
      <sheetName val="CC"/>
      <sheetName val="MU"/>
      <sheetName val="ST"/>
      <sheetName val="Sheet6_(3)2"/>
      <sheetName val="완성차_미수금2"/>
      <sheetName val="VTS_Workshare2"/>
      <sheetName val="C105_오더2"/>
      <sheetName val="Team_종합2"/>
      <sheetName val="0C_N&amp;V_PIT_GAP2"/>
      <sheetName val="팀별_합계2"/>
      <sheetName val="Lookup_Table2"/>
      <sheetName val="Risk_Comments2"/>
      <sheetName val="PROCEDURE_LIST2"/>
      <sheetName val="S1_1총괄2"/>
      <sheetName val="191_GM-Suzuki2"/>
      <sheetName val="TABLE_DB"/>
      <sheetName val="쌍용_data_base"/>
      <sheetName val="MY_PF_RPO"/>
      <sheetName val="Summary Sheets"/>
      <sheetName val="ref data"/>
      <sheetName val="MH_SPEC.xls"/>
      <sheetName val="Sheet3"/>
      <sheetName val="차체"/>
    </sheetNames>
    <definedNames>
      <definedName name="Butt_press" refersTo="#ССЫЛКА!"/>
      <definedName name="clear" refersTo="#ССЫЛКА!"/>
      <definedName name="Goto_manual" refersTo="#ССЫЛКА!"/>
      <definedName name="ID" refersTo="#ССЫЛКА!"/>
      <definedName name="move"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eCO SPL"/>
      <sheetName val="Net Revenue"/>
      <sheetName val="4.Vendor price"/>
      <sheetName val="SPL(Au컄)"/>
      <sheetName val="Claim이력_수출내자"/>
      <sheetName val="검토사항"/>
      <sheetName val="AeCO_SPL"/>
      <sheetName val="Net_Revenue"/>
      <sheetName val="4_Vendor_price"/>
      <sheetName val="План пр-ва"/>
      <sheetName val="완성차 미수금"/>
      <sheetName val="Bid_Sheet"/>
      <sheetName val="분석mast"/>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 xml:space="preserve">E/G &amp; T/M ??? </v>
          </cell>
        </row>
        <row r="13">
          <cell r="D13" t="str">
            <v>CA001-</v>
          </cell>
          <cell r="E13" t="str">
            <v>A</v>
          </cell>
          <cell r="F13" t="str">
            <v>52</v>
          </cell>
          <cell r="G13" t="str">
            <v>01000</v>
          </cell>
          <cell r="H13">
            <v>96283332</v>
          </cell>
          <cell r="I13" t="str">
            <v>ENGINE A1</v>
          </cell>
          <cell r="T13">
            <v>1</v>
          </cell>
          <cell r="W13">
            <v>60</v>
          </cell>
          <cell r="Y13" t="str">
            <v xml:space="preserve">E/G &amp; T/M ??? </v>
          </cell>
        </row>
        <row r="14">
          <cell r="D14" t="str">
            <v>CA001-</v>
          </cell>
          <cell r="E14" t="str">
            <v>A</v>
          </cell>
          <cell r="F14" t="str">
            <v>54</v>
          </cell>
          <cell r="G14" t="str">
            <v>01000</v>
          </cell>
          <cell r="H14">
            <v>96296811</v>
          </cell>
          <cell r="I14" t="str">
            <v>ENGINE A1</v>
          </cell>
          <cell r="T14">
            <v>1</v>
          </cell>
          <cell r="W14">
            <v>61</v>
          </cell>
          <cell r="Y14" t="str">
            <v xml:space="preserve">E/G &amp; T/M ??? </v>
          </cell>
        </row>
        <row r="15">
          <cell r="D15" t="str">
            <v>CA001-</v>
          </cell>
          <cell r="E15" t="str">
            <v>A</v>
          </cell>
          <cell r="F15" t="str">
            <v>61</v>
          </cell>
          <cell r="G15" t="str">
            <v>01000</v>
          </cell>
          <cell r="H15">
            <v>96283327</v>
          </cell>
          <cell r="I15" t="str">
            <v>ENGINE A1</v>
          </cell>
          <cell r="U15">
            <v>1</v>
          </cell>
          <cell r="Y15" t="str">
            <v xml:space="preserve">E/G &amp; T/M ??? </v>
          </cell>
        </row>
        <row r="16">
          <cell r="D16" t="str">
            <v>CA001-</v>
          </cell>
          <cell r="E16" t="str">
            <v>A</v>
          </cell>
          <cell r="F16" t="str">
            <v>62</v>
          </cell>
          <cell r="G16" t="str">
            <v>01000</v>
          </cell>
          <cell r="H16">
            <v>96283328</v>
          </cell>
          <cell r="I16" t="str">
            <v>ENGINE A1</v>
          </cell>
          <cell r="V16">
            <v>1</v>
          </cell>
          <cell r="X16">
            <v>60</v>
          </cell>
          <cell r="Y16" t="str">
            <v xml:space="preserve">E/G &amp; T/M ??? </v>
          </cell>
        </row>
        <row r="17">
          <cell r="D17" t="str">
            <v>CA001-</v>
          </cell>
          <cell r="E17" t="str">
            <v>A</v>
          </cell>
          <cell r="F17" t="str">
            <v>64</v>
          </cell>
          <cell r="G17" t="str">
            <v>01000</v>
          </cell>
          <cell r="H17">
            <v>96296810</v>
          </cell>
          <cell r="I17" t="str">
            <v>ENGINE A1</v>
          </cell>
          <cell r="V17">
            <v>1</v>
          </cell>
          <cell r="X17">
            <v>61</v>
          </cell>
          <cell r="Y17" t="str">
            <v xml:space="preserve">E/G &amp; T/M ???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 xml:space="preserve">E/G &amp; T/M ???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 xml:space="preserve">E/G &amp; T/M ???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 xml:space="preserve">E/G &amp; T/M ???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B51" t="str">
            <v>N</v>
          </cell>
          <cell r="C51" t="str">
            <v>X</v>
          </cell>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 xml:space="preserve">E/G &amp; T/M ???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 xml:space="preserve">E/G &amp; T/M ???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 xml:space="preserve">E/G &amp; T/M ???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 xml:space="preserve">E/G &amp; T/M ??? </v>
          </cell>
        </row>
        <row r="184">
          <cell r="D184" t="str">
            <v>CB400-</v>
          </cell>
          <cell r="E184" t="str">
            <v>A</v>
          </cell>
          <cell r="F184" t="str">
            <v>02</v>
          </cell>
          <cell r="G184" t="str">
            <v>02000</v>
          </cell>
          <cell r="H184" t="str">
            <v>96352517</v>
          </cell>
          <cell r="I184" t="str">
            <v>V-BELT-A/C</v>
          </cell>
          <cell r="T184">
            <v>1</v>
          </cell>
          <cell r="V184">
            <v>1</v>
          </cell>
          <cell r="X184" t="str">
            <v>60</v>
          </cell>
          <cell r="Y184" t="str">
            <v xml:space="preserve">E/G &amp; T/M ???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 xml:space="preserve">E/G &amp; T/M ???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 xml:space="preserve">E/G &amp; T/M ???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 xml:space="preserve">E/G &amp; T/M ???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 xml:space="preserve">E/G &amp; T/M ???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 xml:space="preserve">E/G &amp; T/M ???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 xml:space="preserve">E/G &amp; T/M ???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 xml:space="preserve">E/G &amp; T/M ???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 xml:space="preserve">E/G &amp; T/M ???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 xml:space="preserve">E/G &amp; T/M ???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 xml:space="preserve">E/G &amp; T/M ???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 xml:space="preserve">E/G &amp; T/M ???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 xml:space="preserve">E/G &amp; T/M ???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 xml:space="preserve">E/G &amp; T/M ???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 xml:space="preserve">E/G &amp; T/M ???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 xml:space="preserve">E/G &amp; T/M ???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 xml:space="preserve">E/G &amp; T/M ???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 xml:space="preserve">E/G &amp; T/M ???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 xml:space="preserve">E/G &amp; T/M ???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 xml:space="preserve">E/G &amp; T/M ???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 xml:space="preserve">E/G &amp; T/M ???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 xml:space="preserve">E/G &amp; T/M ???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 xml:space="preserve">E/G &amp; T/M ???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 xml:space="preserve">E/G &amp; T/M ???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 xml:space="preserve">E/G &amp; T/M ???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 xml:space="preserve">E/G &amp; T/M ???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 xml:space="preserve">E/G &amp; T/M ???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 xml:space="preserve">E/G &amp; T/M ???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 xml:space="preserve">E/G &amp; T/M ???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 xml:space="preserve">E/G &amp; T/M ???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J511">
            <v>0</v>
          </cell>
          <cell r="K511">
            <v>0</v>
          </cell>
          <cell r="L511">
            <v>0</v>
          </cell>
          <cell r="M511">
            <v>0</v>
          </cell>
          <cell r="N511">
            <v>0</v>
          </cell>
          <cell r="O511">
            <v>0</v>
          </cell>
          <cell r="P511">
            <v>0</v>
          </cell>
          <cell r="Q511">
            <v>0</v>
          </cell>
          <cell r="R511">
            <v>0</v>
          </cell>
          <cell r="S511">
            <v>0</v>
          </cell>
          <cell r="T511" t="str">
            <v>1</v>
          </cell>
          <cell r="U511">
            <v>0</v>
          </cell>
          <cell r="V511" t="str">
            <v>1</v>
          </cell>
          <cell r="W511">
            <v>0</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 xml:space="preserve">E/G &amp; T/M ???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 xml:space="preserve">E/G &amp; T/M ???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 xml:space="preserve">E/G &amp; T/M ???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L2288">
            <v>3</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 xml:space="preserve">E/G &amp; T/M ???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 xml:space="preserve">E/G &amp; T/M ???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 xml:space="preserve">E/G &amp; T/M ???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 xml:space="preserve">E/G &amp; T/M ???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 xml:space="preserve">E/G &amp; T/M ???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 xml:space="preserve">E/G &amp; T/M ???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eCO SPL"/>
      <sheetName val="Net Revenue"/>
      <sheetName val="제조부문배부"/>
      <sheetName val="Financial Statements"/>
      <sheetName val="전략"/>
      <sheetName val="세부"/>
      <sheetName val="법인+비법인"/>
      <sheetName val="LANOS"/>
      <sheetName val="LEGANZA"/>
      <sheetName val="NUBIRA"/>
      <sheetName val="CIELO발주"/>
      <sheetName val="Summary Value Analysis"/>
      <sheetName val="계산DATA입력"/>
      <sheetName val="계산정보"/>
      <sheetName val="Claim이력_수출내자"/>
      <sheetName val="AeCO_SPL"/>
      <sheetName val="Net_Revenue"/>
      <sheetName val="Financial_Statements"/>
      <sheetName val="Summary_Value_Analysis"/>
      <sheetName val="4.Vendor price"/>
      <sheetName val="SPL(Au°i)"/>
      <sheetName val="Tool Room "/>
      <sheetName val="완성차 미수금"/>
      <sheetName val=""/>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E/G &amp; T/M ???®</v>
          </cell>
        </row>
        <row r="13">
          <cell r="D13" t="str">
            <v>CA001-</v>
          </cell>
          <cell r="E13" t="str">
            <v>A</v>
          </cell>
          <cell r="F13" t="str">
            <v>52</v>
          </cell>
          <cell r="G13" t="str">
            <v>01000</v>
          </cell>
          <cell r="H13">
            <v>96283332</v>
          </cell>
          <cell r="I13" t="str">
            <v>ENGINE A1</v>
          </cell>
          <cell r="T13">
            <v>1</v>
          </cell>
          <cell r="W13">
            <v>60</v>
          </cell>
          <cell r="Y13" t="str">
            <v>E/G &amp; T/M ???®</v>
          </cell>
        </row>
        <row r="14">
          <cell r="D14" t="str">
            <v>CA001-</v>
          </cell>
          <cell r="E14" t="str">
            <v>A</v>
          </cell>
          <cell r="F14" t="str">
            <v>54</v>
          </cell>
          <cell r="G14" t="str">
            <v>01000</v>
          </cell>
          <cell r="H14">
            <v>96296811</v>
          </cell>
          <cell r="I14" t="str">
            <v>ENGINE A1</v>
          </cell>
          <cell r="T14">
            <v>1</v>
          </cell>
          <cell r="W14">
            <v>61</v>
          </cell>
          <cell r="Y14" t="str">
            <v>E/G &amp; T/M ???®</v>
          </cell>
        </row>
        <row r="15">
          <cell r="D15" t="str">
            <v>CA001-</v>
          </cell>
          <cell r="E15" t="str">
            <v>A</v>
          </cell>
          <cell r="F15" t="str">
            <v>61</v>
          </cell>
          <cell r="G15" t="str">
            <v>01000</v>
          </cell>
          <cell r="H15">
            <v>96283327</v>
          </cell>
          <cell r="I15" t="str">
            <v>ENGINE A1</v>
          </cell>
          <cell r="U15">
            <v>1</v>
          </cell>
          <cell r="Y15" t="str">
            <v>E/G &amp; T/M ???®</v>
          </cell>
        </row>
        <row r="16">
          <cell r="D16" t="str">
            <v>CA001-</v>
          </cell>
          <cell r="E16" t="str">
            <v>A</v>
          </cell>
          <cell r="F16" t="str">
            <v>62</v>
          </cell>
          <cell r="G16" t="str">
            <v>01000</v>
          </cell>
          <cell r="H16">
            <v>96283328</v>
          </cell>
          <cell r="I16" t="str">
            <v>ENGINE A1</v>
          </cell>
          <cell r="V16">
            <v>1</v>
          </cell>
          <cell r="X16">
            <v>60</v>
          </cell>
          <cell r="Y16" t="str">
            <v>E/G &amp; T/M ???®</v>
          </cell>
        </row>
        <row r="17">
          <cell r="D17" t="str">
            <v>CA001-</v>
          </cell>
          <cell r="E17" t="str">
            <v>A</v>
          </cell>
          <cell r="F17" t="str">
            <v>64</v>
          </cell>
          <cell r="G17" t="str">
            <v>01000</v>
          </cell>
          <cell r="H17">
            <v>96296810</v>
          </cell>
          <cell r="I17" t="str">
            <v>ENGINE A1</v>
          </cell>
          <cell r="V17">
            <v>1</v>
          </cell>
          <cell r="X17">
            <v>61</v>
          </cell>
          <cell r="Y17" t="str">
            <v>E/G &amp; T/M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E/G &amp; T/M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E/G &amp; T/M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E/G &amp; T/M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E/G &amp; T/M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E/G &amp; T/M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E/G &amp; T/M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E/G &amp; T/M ???®</v>
          </cell>
        </row>
        <row r="184">
          <cell r="D184" t="str">
            <v>CB400-</v>
          </cell>
          <cell r="E184" t="str">
            <v>A</v>
          </cell>
          <cell r="F184" t="str">
            <v>02</v>
          </cell>
          <cell r="G184" t="str">
            <v>02000</v>
          </cell>
          <cell r="H184" t="str">
            <v>96352517</v>
          </cell>
          <cell r="I184" t="str">
            <v>V-BELT-A/C</v>
          </cell>
          <cell r="T184">
            <v>1</v>
          </cell>
          <cell r="V184">
            <v>1</v>
          </cell>
          <cell r="X184" t="str">
            <v>60</v>
          </cell>
          <cell r="Y184" t="str">
            <v>E/G &amp; T/M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E/G &amp; T/M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E/G &amp; T/M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E/G &amp; T/M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E/G &amp; T/M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E/G &amp; T/M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E/G &amp; T/M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E/G &amp; T/M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E/G &amp; T/M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E/G &amp; T/M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E/G &amp; T/M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E/G &amp; T/M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E/G &amp; T/M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E/G &amp; T/M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E/G &amp; T/M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E/G &amp; T/M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E/G &amp; T/M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E/G &amp; T/M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E/G &amp; T/M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E/G &amp; T/M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E/G &amp; T/M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E/G &amp; T/M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E/G &amp; T/M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E/G &amp; T/M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E/G &amp; T/M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E/G &amp; T/M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E/G &amp; T/M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E/G &amp; T/M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E/G &amp; T/M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E/G &amp; T/M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T511" t="str">
            <v>1</v>
          </cell>
          <cell r="V511" t="str">
            <v>1</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E/G &amp; T/M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E/G &amp; T/M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E/G &amp; T/M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E/G &amp; T/M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E/G &amp; T/M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E/G &amp; T/M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E/G &amp; T/M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E/G &amp; T/M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E/G &amp; T/M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VER"/>
      <sheetName val="가공투자전제"/>
      <sheetName val="가공비교"/>
      <sheetName val="가공투자비"/>
      <sheetName val="조립전제및 투자비"/>
      <sheetName val="MHver0p8"/>
      <sheetName val="Data입력"/>
      <sheetName val="종합표"/>
      <sheetName val="MH_생산"/>
      <sheetName val="직급별인건비"/>
      <sheetName val="Gene Chart"/>
      <sheetName val="1.변경범위"/>
      <sheetName val="부품LIST"/>
      <sheetName val="장비이력목록추출"/>
      <sheetName val="안내"/>
      <sheetName val="전체개별장비지수열람"/>
      <sheetName val="일자부하시간추출"/>
      <sheetName val="스페어추출"/>
      <sheetName val="계약내역서"/>
      <sheetName val="0F Safety"/>
      <sheetName val="주소(한문)"/>
      <sheetName val="차체"/>
      <sheetName val="Proposal"/>
      <sheetName val="목표치"/>
      <sheetName val="626TD(COLOR)"/>
      <sheetName val="CFLOW"/>
      <sheetName val="Sheet1"/>
      <sheetName val="Car Input"/>
      <sheetName val="Passenger"/>
      <sheetName val="Pole"/>
      <sheetName val="Side"/>
      <sheetName val="군산공장추가구매"/>
      <sheetName val="Macro1"/>
      <sheetName val="Salary 03"/>
      <sheetName val="0E Energy"/>
      <sheetName val="LL"/>
      <sheetName val="0C N&amp;V_PIT GAP"/>
      <sheetName val="년도별"/>
      <sheetName val="GM Master"/>
      <sheetName val="견적 집계"/>
      <sheetName val="Overview GBP"/>
      <sheetName val="GENTRA"/>
      <sheetName val="LACETTI"/>
      <sheetName val="TOSCA"/>
      <sheetName val="ORIGIN"/>
      <sheetName val="TOTAL"/>
      <sheetName val="R&amp;R010312"/>
      <sheetName val="TCA"/>
      <sheetName val="PILOT품"/>
      <sheetName val="M96현황-동아"/>
      <sheetName val="#REF"/>
      <sheetName val="계산program"/>
      <sheetName val="해외생산"/>
      <sheetName val="Z41,Z42 이외total"/>
      <sheetName val="DWMC"/>
      <sheetName val="FX Codes"/>
      <sheetName val="Year"/>
      <sheetName val="Sch1-5"/>
      <sheetName val="result0927"/>
      <sheetName val="대우자동차용역비"/>
      <sheetName val="엔진조립"/>
      <sheetName val="MA"/>
      <sheetName val="평가자13"/>
      <sheetName val="??(??)"/>
      <sheetName val="??"/>
      <sheetName val="????"/>
      <sheetName val="Data"/>
      <sheetName val="장적산출"/>
      <sheetName val="PAKAGE4362"/>
      <sheetName val="Level 1-3 Change Overview"/>
      <sheetName val="LEGAN"/>
      <sheetName val="CASE ASM"/>
      <sheetName val="효율계획(당월)"/>
      <sheetName val="전체실적"/>
      <sheetName val="BID"/>
      <sheetName val="GXS00-원본"/>
      <sheetName val="Main"/>
      <sheetName val="조립전제및_투자비"/>
      <sheetName val="Gene_Chart"/>
      <sheetName val="0F_Safety"/>
      <sheetName val="1_변경범위"/>
      <sheetName val="Car_Input"/>
      <sheetName val="Salary_03"/>
      <sheetName val="견적_집계"/>
      <sheetName val="0C_N&amp;V_PIT_GAP"/>
      <sheetName val="0E_Energy"/>
      <sheetName val="Overview_GBP"/>
      <sheetName val="GM_Master"/>
      <sheetName val="Z41,Z42_이외total"/>
      <sheetName val="FX_Codes"/>
      <sheetName val="Level_1-3_Change_Overview"/>
      <sheetName val="세계수요종합OK"/>
      <sheetName val="Cost Template"/>
      <sheetName val="T진도"/>
      <sheetName val="DEVALUATION"/>
      <sheetName val="조립전제및_투자비1"/>
      <sheetName val="Gene_Chart1"/>
      <sheetName val="0F_Safety1"/>
      <sheetName val="1_변경범위1"/>
      <sheetName val="Car_Input1"/>
      <sheetName val="Salary_031"/>
      <sheetName val="0C_N&amp;V_PIT_GAP1"/>
      <sheetName val="견적_집계1"/>
      <sheetName val="GM_Master1"/>
      <sheetName val="0E_Energy1"/>
      <sheetName val="Overview_GBP1"/>
      <sheetName val="Z41,Z42_이외total1"/>
      <sheetName val="FX_Codes1"/>
      <sheetName val="Start"/>
      <sheetName val="GuV"/>
      <sheetName val="Salaries"/>
      <sheetName val="BS"/>
      <sheetName val="99정부과제종합"/>
      <sheetName val="TOP Sheet (2)"/>
      <sheetName val="초기화면"/>
      <sheetName val="입찰안"/>
      <sheetName val="Assumption"/>
      <sheetName val="조립전제및_투자비2"/>
      <sheetName val="Gene_Chart2"/>
      <sheetName val="1_변경범위2"/>
      <sheetName val="0F_Safety2"/>
      <sheetName val="Car_Input2"/>
      <sheetName val="Salary_032"/>
      <sheetName val="0C_N&amp;V_PIT_GAP2"/>
      <sheetName val="GM_Master2"/>
      <sheetName val="0E_Energy2"/>
      <sheetName val="견적_집계2"/>
      <sheetName val="Overview_GBP2"/>
      <sheetName val="Z41,Z42_이외total2"/>
      <sheetName val="FX_Codes2"/>
      <sheetName val="Level_1-3_Change_Overview1"/>
      <sheetName val="CASE_ASM"/>
      <sheetName val="Cost_Template"/>
      <sheetName val="TOP_Sheet_(2)"/>
      <sheetName val="Show Car Costs"/>
      <sheetName val="Total Machine Cost"/>
      <sheetName val="CAUDIT"/>
      <sheetName val="Расчеты"/>
      <sheetName val="Inside"/>
      <sheetName val="Данные"/>
      <sheetName val="Team 종합"/>
      <sheetName val="Inputs"/>
      <sheetName val="BRAKE"/>
      <sheetName val="VXX"/>
      <sheetName val="NI 98"/>
      <sheetName val="Custom"/>
      <sheetName val="4.Design&amp;PreProdBuild"/>
      <sheetName val="10.PPAP&amp;Pilot"/>
      <sheetName val="1.Program Overview"/>
      <sheetName val="Plant Data"/>
      <sheetName val="가격인하"/>
      <sheetName val="A-100전제"/>
      <sheetName val="AR_by_EGM"/>
      <sheetName val="GG S&amp;O List"/>
      <sheetName val="4_Design&amp;PreProdBuild"/>
      <sheetName val="10_PPAP&amp;Pilot"/>
      <sheetName val="1_Program_Overview"/>
      <sheetName val="Plant_Data"/>
      <sheetName val="NI_98"/>
      <sheetName val="LY7 vs 3800SC PMT Coding"/>
      <sheetName val="3800SC Costbook"/>
      <sheetName val="3월"/>
      <sheetName val="일위대가"/>
      <sheetName val="공사비집계"/>
      <sheetName val="RDLEVLST"/>
      <sheetName val="MHver0p8.xls"/>
      <sheetName val="데이타"/>
      <sheetName val="__(__)"/>
      <sheetName val="__"/>
      <sheetName val="____"/>
    </sheetNames>
    <definedNames>
      <definedName name="gethering" refersTo="#ССЫЛКА!"/>
      <definedName name="goto_managemant" refersTo="#ССЫЛКА!"/>
    </defined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J883"/>
  <sheetViews>
    <sheetView zoomScaleNormal="100" workbookViewId="0">
      <selection activeCell="J6" sqref="J6"/>
    </sheetView>
  </sheetViews>
  <sheetFormatPr defaultRowHeight="12.75"/>
  <cols>
    <col min="1" max="9" width="9.140625" style="194"/>
  </cols>
  <sheetData>
    <row r="1" spans="1:9" ht="20.25" customHeight="1">
      <c r="A1" s="197" t="s">
        <v>48</v>
      </c>
      <c r="B1" s="197"/>
      <c r="C1" s="197"/>
      <c r="D1" s="197"/>
      <c r="E1" s="197"/>
      <c r="F1" s="197"/>
      <c r="G1" s="197"/>
      <c r="H1" s="197"/>
      <c r="I1" s="197"/>
    </row>
    <row r="2" spans="1:9" ht="18" customHeight="1">
      <c r="A2" s="196" t="s">
        <v>189</v>
      </c>
      <c r="B2" s="196"/>
      <c r="C2" s="196"/>
      <c r="D2" s="196"/>
      <c r="E2" s="196"/>
      <c r="F2" s="196"/>
      <c r="G2" s="196"/>
      <c r="H2" s="196"/>
      <c r="I2" s="196"/>
    </row>
    <row r="3" spans="1:9" ht="18" customHeight="1">
      <c r="A3" s="186" t="s">
        <v>47</v>
      </c>
      <c r="B3" s="186"/>
      <c r="C3" s="186"/>
      <c r="D3" s="186"/>
      <c r="E3" s="186"/>
      <c r="F3" s="187"/>
      <c r="G3" s="187"/>
      <c r="H3" s="187"/>
      <c r="I3" s="187"/>
    </row>
    <row r="4" spans="1:9" ht="24.75" customHeight="1">
      <c r="A4" s="188" t="s">
        <v>190</v>
      </c>
      <c r="B4" s="188"/>
      <c r="C4" s="188"/>
      <c r="D4" s="188"/>
      <c r="E4" s="188"/>
      <c r="F4" s="188"/>
      <c r="G4" s="188"/>
      <c r="H4" s="188"/>
      <c r="I4" s="188"/>
    </row>
    <row r="5" spans="1:9" ht="24.75" customHeight="1">
      <c r="A5" s="188"/>
      <c r="B5" s="188"/>
      <c r="C5" s="188"/>
      <c r="D5" s="188"/>
      <c r="E5" s="188"/>
      <c r="F5" s="188"/>
      <c r="G5" s="188"/>
      <c r="H5" s="188"/>
      <c r="I5" s="188"/>
    </row>
    <row r="6" spans="1:9" ht="79.5" customHeight="1">
      <c r="A6" s="188"/>
      <c r="B6" s="188"/>
      <c r="C6" s="188"/>
      <c r="D6" s="188"/>
      <c r="E6" s="188"/>
      <c r="F6" s="188"/>
      <c r="G6" s="188"/>
      <c r="H6" s="188"/>
      <c r="I6" s="188"/>
    </row>
    <row r="7" spans="1:9" ht="24.75" hidden="1" customHeight="1">
      <c r="A7" s="188"/>
      <c r="B7" s="188"/>
      <c r="C7" s="188"/>
      <c r="D7" s="188"/>
      <c r="E7" s="188"/>
      <c r="F7" s="188"/>
      <c r="G7" s="188"/>
      <c r="H7" s="188"/>
      <c r="I7" s="188"/>
    </row>
    <row r="8" spans="1:9" ht="24.75" hidden="1" customHeight="1">
      <c r="A8" s="188"/>
      <c r="B8" s="188"/>
      <c r="C8" s="188"/>
      <c r="D8" s="188"/>
      <c r="E8" s="188"/>
      <c r="F8" s="188"/>
      <c r="G8" s="188"/>
      <c r="H8" s="188"/>
      <c r="I8" s="188"/>
    </row>
    <row r="9" spans="1:9" ht="18" hidden="1" customHeight="1">
      <c r="A9" s="188"/>
      <c r="B9" s="188"/>
      <c r="C9" s="188"/>
      <c r="D9" s="188"/>
      <c r="E9" s="188"/>
      <c r="F9" s="188"/>
      <c r="G9" s="188"/>
      <c r="H9" s="188"/>
      <c r="I9" s="188"/>
    </row>
    <row r="10" spans="1:9" ht="18" customHeight="1">
      <c r="A10" s="186" t="s">
        <v>46</v>
      </c>
      <c r="B10" s="186"/>
      <c r="C10" s="186"/>
      <c r="D10" s="186"/>
      <c r="E10" s="186"/>
      <c r="F10" s="187"/>
      <c r="G10" s="187"/>
      <c r="H10" s="187"/>
      <c r="I10" s="187"/>
    </row>
    <row r="11" spans="1:9" ht="18" customHeight="1">
      <c r="A11" s="188" t="s">
        <v>191</v>
      </c>
      <c r="B11" s="188"/>
      <c r="C11" s="188"/>
      <c r="D11" s="188"/>
      <c r="E11" s="188"/>
      <c r="F11" s="188"/>
      <c r="G11" s="188"/>
      <c r="H11" s="188"/>
      <c r="I11" s="188"/>
    </row>
    <row r="12" spans="1:9" s="48" customFormat="1" ht="18" customHeight="1">
      <c r="A12" s="188"/>
      <c r="B12" s="188"/>
      <c r="C12" s="188"/>
      <c r="D12" s="188"/>
      <c r="E12" s="188"/>
      <c r="F12" s="188"/>
      <c r="G12" s="188"/>
      <c r="H12" s="188"/>
      <c r="I12" s="188"/>
    </row>
    <row r="13" spans="1:9" ht="18" customHeight="1">
      <c r="A13" s="188"/>
      <c r="B13" s="188"/>
      <c r="C13" s="188"/>
      <c r="D13" s="188"/>
      <c r="E13" s="188"/>
      <c r="F13" s="188"/>
      <c r="G13" s="188"/>
      <c r="H13" s="188"/>
      <c r="I13" s="188"/>
    </row>
    <row r="14" spans="1:9" ht="18" customHeight="1">
      <c r="A14" s="188"/>
      <c r="B14" s="188"/>
      <c r="C14" s="188"/>
      <c r="D14" s="188"/>
      <c r="E14" s="188"/>
      <c r="F14" s="188"/>
      <c r="G14" s="188"/>
      <c r="H14" s="188"/>
      <c r="I14" s="188"/>
    </row>
    <row r="15" spans="1:9" ht="18" customHeight="1">
      <c r="A15" s="186" t="s">
        <v>45</v>
      </c>
      <c r="B15" s="186"/>
      <c r="C15" s="186"/>
      <c r="D15" s="186"/>
      <c r="E15" s="186"/>
      <c r="F15" s="189"/>
      <c r="G15" s="189"/>
      <c r="H15" s="189"/>
      <c r="I15" s="189"/>
    </row>
    <row r="16" spans="1:9" ht="24.75" customHeight="1">
      <c r="A16" s="190" t="s">
        <v>192</v>
      </c>
      <c r="B16" s="191"/>
      <c r="C16" s="191"/>
      <c r="D16" s="191"/>
      <c r="E16" s="191"/>
      <c r="F16" s="191"/>
      <c r="G16" s="191"/>
      <c r="H16" s="191"/>
      <c r="I16" s="191"/>
    </row>
    <row r="17" spans="1:9" ht="18" customHeight="1">
      <c r="A17" s="191"/>
      <c r="B17" s="191"/>
      <c r="C17" s="191"/>
      <c r="D17" s="191"/>
      <c r="E17" s="191"/>
      <c r="F17" s="191"/>
      <c r="G17" s="191"/>
      <c r="H17" s="191"/>
      <c r="I17" s="191"/>
    </row>
    <row r="18" spans="1:9" ht="18" customHeight="1">
      <c r="A18" s="191"/>
      <c r="B18" s="191"/>
      <c r="C18" s="191"/>
      <c r="D18" s="191"/>
      <c r="E18" s="191"/>
      <c r="F18" s="191"/>
      <c r="G18" s="191"/>
      <c r="H18" s="191"/>
      <c r="I18" s="191"/>
    </row>
    <row r="19" spans="1:9" ht="18" customHeight="1">
      <c r="A19" s="191"/>
      <c r="B19" s="191"/>
      <c r="C19" s="191"/>
      <c r="D19" s="191"/>
      <c r="E19" s="191"/>
      <c r="F19" s="191"/>
      <c r="G19" s="191"/>
      <c r="H19" s="191"/>
      <c r="I19" s="191"/>
    </row>
    <row r="20" spans="1:9" ht="18" customHeight="1">
      <c r="A20" s="191"/>
      <c r="B20" s="191"/>
      <c r="C20" s="191"/>
      <c r="D20" s="191"/>
      <c r="E20" s="191"/>
      <c r="F20" s="191"/>
      <c r="G20" s="191"/>
      <c r="H20" s="191"/>
      <c r="I20" s="191"/>
    </row>
    <row r="21" spans="1:9" ht="18" customHeight="1">
      <c r="A21" s="191"/>
      <c r="B21" s="191"/>
      <c r="C21" s="191"/>
      <c r="D21" s="191"/>
      <c r="E21" s="191"/>
      <c r="F21" s="191"/>
      <c r="G21" s="191"/>
      <c r="H21" s="191"/>
      <c r="I21" s="191"/>
    </row>
    <row r="22" spans="1:9" ht="18" customHeight="1">
      <c r="A22" s="191"/>
      <c r="B22" s="191"/>
      <c r="C22" s="191"/>
      <c r="D22" s="191"/>
      <c r="E22" s="191"/>
      <c r="F22" s="191"/>
      <c r="G22" s="191"/>
      <c r="H22" s="191"/>
      <c r="I22" s="191"/>
    </row>
    <row r="23" spans="1:9" ht="18" customHeight="1">
      <c r="A23" s="191"/>
      <c r="B23" s="191"/>
      <c r="C23" s="191"/>
      <c r="D23" s="191"/>
      <c r="E23" s="191"/>
      <c r="F23" s="191"/>
      <c r="G23" s="191"/>
      <c r="H23" s="191"/>
      <c r="I23" s="191"/>
    </row>
    <row r="24" spans="1:9" ht="18" customHeight="1">
      <c r="A24" s="191"/>
      <c r="B24" s="191"/>
      <c r="C24" s="191"/>
      <c r="D24" s="191"/>
      <c r="E24" s="191"/>
      <c r="F24" s="191"/>
      <c r="G24" s="191"/>
      <c r="H24" s="191"/>
      <c r="I24" s="191"/>
    </row>
    <row r="25" spans="1:9" ht="18" customHeight="1">
      <c r="A25" s="191"/>
      <c r="B25" s="191"/>
      <c r="C25" s="191"/>
      <c r="D25" s="191"/>
      <c r="E25" s="191"/>
      <c r="F25" s="191"/>
      <c r="G25" s="191"/>
      <c r="H25" s="191"/>
      <c r="I25" s="191"/>
    </row>
    <row r="26" spans="1:9" ht="18" customHeight="1">
      <c r="A26" s="191"/>
      <c r="B26" s="191"/>
      <c r="C26" s="191"/>
      <c r="D26" s="191"/>
      <c r="E26" s="191"/>
      <c r="F26" s="191"/>
      <c r="G26" s="191"/>
      <c r="H26" s="191"/>
      <c r="I26" s="191"/>
    </row>
    <row r="27" spans="1:9" ht="18" customHeight="1">
      <c r="A27" s="191"/>
      <c r="B27" s="191"/>
      <c r="C27" s="191"/>
      <c r="D27" s="191"/>
      <c r="E27" s="191"/>
      <c r="F27" s="191"/>
      <c r="G27" s="191"/>
      <c r="H27" s="191"/>
      <c r="I27" s="191"/>
    </row>
    <row r="28" spans="1:9" ht="18" customHeight="1">
      <c r="A28" s="191"/>
      <c r="B28" s="191"/>
      <c r="C28" s="191"/>
      <c r="D28" s="191"/>
      <c r="E28" s="191"/>
      <c r="F28" s="191"/>
      <c r="G28" s="191"/>
      <c r="H28" s="191"/>
      <c r="I28" s="191"/>
    </row>
    <row r="29" spans="1:9" ht="18" customHeight="1">
      <c r="A29" s="191"/>
      <c r="B29" s="191"/>
      <c r="C29" s="191"/>
      <c r="D29" s="191"/>
      <c r="E29" s="191"/>
      <c r="F29" s="191"/>
      <c r="G29" s="191"/>
      <c r="H29" s="191"/>
      <c r="I29" s="191"/>
    </row>
    <row r="30" spans="1:9" ht="18" customHeight="1">
      <c r="A30" s="191"/>
      <c r="B30" s="191"/>
      <c r="C30" s="191"/>
      <c r="D30" s="191"/>
      <c r="E30" s="191"/>
      <c r="F30" s="191"/>
      <c r="G30" s="191"/>
      <c r="H30" s="191"/>
      <c r="I30" s="191"/>
    </row>
    <row r="31" spans="1:9" ht="18" customHeight="1">
      <c r="A31" s="191"/>
      <c r="B31" s="191"/>
      <c r="C31" s="191"/>
      <c r="D31" s="191"/>
      <c r="E31" s="191"/>
      <c r="F31" s="191"/>
      <c r="G31" s="191"/>
      <c r="H31" s="191"/>
      <c r="I31" s="191"/>
    </row>
    <row r="32" spans="1:9" ht="18" customHeight="1">
      <c r="A32" s="191"/>
      <c r="B32" s="191"/>
      <c r="C32" s="191"/>
      <c r="D32" s="191"/>
      <c r="E32" s="191"/>
      <c r="F32" s="191"/>
      <c r="G32" s="191"/>
      <c r="H32" s="191"/>
      <c r="I32" s="191"/>
    </row>
    <row r="33" spans="1:10" ht="127.5" customHeight="1">
      <c r="A33" s="191"/>
      <c r="B33" s="191"/>
      <c r="C33" s="191"/>
      <c r="D33" s="191"/>
      <c r="E33" s="191"/>
      <c r="F33" s="191"/>
      <c r="G33" s="191"/>
      <c r="H33" s="191"/>
      <c r="I33" s="191"/>
    </row>
    <row r="34" spans="1:10" s="48" customFormat="1" ht="18" customHeight="1">
      <c r="A34" s="186" t="s">
        <v>193</v>
      </c>
      <c r="B34" s="186"/>
      <c r="C34" s="186"/>
      <c r="D34" s="186"/>
      <c r="E34" s="186"/>
      <c r="F34" s="189"/>
      <c r="G34" s="189"/>
      <c r="H34" s="189"/>
      <c r="I34" s="189"/>
    </row>
    <row r="35" spans="1:10" ht="33" customHeight="1">
      <c r="A35" s="188" t="s">
        <v>194</v>
      </c>
      <c r="B35" s="192"/>
      <c r="C35" s="192"/>
      <c r="D35" s="192"/>
      <c r="E35" s="192"/>
      <c r="F35" s="192"/>
      <c r="G35" s="192"/>
      <c r="H35" s="192"/>
      <c r="I35" s="192"/>
    </row>
    <row r="36" spans="1:10" ht="18" customHeight="1">
      <c r="A36" s="192"/>
      <c r="B36" s="192"/>
      <c r="C36" s="192"/>
      <c r="D36" s="192"/>
      <c r="E36" s="192"/>
      <c r="F36" s="192"/>
      <c r="G36" s="192"/>
      <c r="H36" s="192"/>
      <c r="I36" s="192"/>
    </row>
    <row r="37" spans="1:10" ht="18" customHeight="1">
      <c r="A37" s="192"/>
      <c r="B37" s="192"/>
      <c r="C37" s="192"/>
      <c r="D37" s="192"/>
      <c r="E37" s="192"/>
      <c r="F37" s="192"/>
      <c r="G37" s="192"/>
      <c r="H37" s="192"/>
      <c r="I37" s="192"/>
      <c r="J37" s="48"/>
    </row>
    <row r="38" spans="1:10" ht="18" customHeight="1">
      <c r="A38" s="192"/>
      <c r="B38" s="192"/>
      <c r="C38" s="192"/>
      <c r="D38" s="192"/>
      <c r="E38" s="192"/>
      <c r="F38" s="192"/>
      <c r="G38" s="192"/>
      <c r="H38" s="192"/>
      <c r="I38" s="192"/>
    </row>
    <row r="39" spans="1:10" ht="18" customHeight="1">
      <c r="A39" s="192"/>
      <c r="B39" s="192"/>
      <c r="C39" s="192"/>
      <c r="D39" s="192"/>
      <c r="E39" s="192"/>
      <c r="F39" s="192"/>
      <c r="G39" s="192"/>
      <c r="H39" s="192"/>
      <c r="I39" s="192"/>
    </row>
    <row r="40" spans="1:10" ht="18" customHeight="1">
      <c r="A40" s="192"/>
      <c r="B40" s="192"/>
      <c r="C40" s="192"/>
      <c r="D40" s="192"/>
      <c r="E40" s="192"/>
      <c r="F40" s="192"/>
      <c r="G40" s="192"/>
      <c r="H40" s="192"/>
      <c r="I40" s="192"/>
    </row>
    <row r="41" spans="1:10" ht="18" customHeight="1">
      <c r="A41" s="192"/>
      <c r="B41" s="192"/>
      <c r="C41" s="192"/>
      <c r="D41" s="192"/>
      <c r="E41" s="192"/>
      <c r="F41" s="192"/>
      <c r="G41" s="192"/>
      <c r="H41" s="192"/>
      <c r="I41" s="192"/>
    </row>
    <row r="42" spans="1:10" ht="18" customHeight="1">
      <c r="A42" s="192"/>
      <c r="B42" s="192"/>
      <c r="C42" s="192"/>
      <c r="D42" s="192"/>
      <c r="E42" s="192"/>
      <c r="F42" s="192"/>
      <c r="G42" s="192"/>
      <c r="H42" s="192"/>
      <c r="I42" s="192"/>
    </row>
    <row r="43" spans="1:10" ht="18" customHeight="1">
      <c r="A43" s="192"/>
      <c r="B43" s="192"/>
      <c r="C43" s="192"/>
      <c r="D43" s="192"/>
      <c r="E43" s="192"/>
      <c r="F43" s="192"/>
      <c r="G43" s="192"/>
      <c r="H43" s="192"/>
      <c r="I43" s="192"/>
    </row>
    <row r="44" spans="1:10" ht="18" customHeight="1">
      <c r="A44" s="192"/>
      <c r="B44" s="192"/>
      <c r="C44" s="192"/>
      <c r="D44" s="192"/>
      <c r="E44" s="192"/>
      <c r="F44" s="192"/>
      <c r="G44" s="192"/>
      <c r="H44" s="192"/>
      <c r="I44" s="192"/>
    </row>
    <row r="45" spans="1:10" ht="18" customHeight="1">
      <c r="A45" s="192"/>
      <c r="B45" s="192"/>
      <c r="C45" s="192"/>
      <c r="D45" s="192"/>
      <c r="E45" s="192"/>
      <c r="F45" s="192"/>
      <c r="G45" s="192"/>
      <c r="H45" s="192"/>
      <c r="I45" s="192"/>
    </row>
    <row r="46" spans="1:10" ht="18" customHeight="1">
      <c r="A46" s="192"/>
      <c r="B46" s="192"/>
      <c r="C46" s="192"/>
      <c r="D46" s="192"/>
      <c r="E46" s="192"/>
      <c r="F46" s="192"/>
      <c r="G46" s="192"/>
      <c r="H46" s="192"/>
      <c r="I46" s="192"/>
    </row>
    <row r="47" spans="1:10" ht="106.5" customHeight="1">
      <c r="A47" s="192"/>
      <c r="B47" s="192"/>
      <c r="C47" s="192"/>
      <c r="D47" s="192"/>
      <c r="E47" s="192"/>
      <c r="F47" s="192"/>
      <c r="G47" s="192"/>
      <c r="H47" s="192"/>
      <c r="I47" s="192"/>
    </row>
    <row r="48" spans="1:10" ht="18" customHeight="1">
      <c r="A48" s="186" t="s">
        <v>44</v>
      </c>
      <c r="B48" s="186"/>
      <c r="C48" s="186"/>
      <c r="D48" s="186"/>
      <c r="E48" s="186"/>
      <c r="F48" s="189"/>
      <c r="G48" s="189"/>
      <c r="H48" s="189"/>
      <c r="I48" s="189"/>
    </row>
    <row r="49" spans="1:9" ht="75.75" customHeight="1">
      <c r="A49" s="190" t="s">
        <v>195</v>
      </c>
      <c r="B49" s="191"/>
      <c r="C49" s="191"/>
      <c r="D49" s="191"/>
      <c r="E49" s="191"/>
      <c r="F49" s="191"/>
      <c r="G49" s="191"/>
      <c r="H49" s="191"/>
      <c r="I49" s="191"/>
    </row>
    <row r="50" spans="1:9" ht="18" customHeight="1">
      <c r="A50" s="191"/>
      <c r="B50" s="191"/>
      <c r="C50" s="191"/>
      <c r="D50" s="191"/>
      <c r="E50" s="191"/>
      <c r="F50" s="191"/>
      <c r="G50" s="191"/>
      <c r="H50" s="191"/>
      <c r="I50" s="191"/>
    </row>
    <row r="51" spans="1:9" ht="18" customHeight="1">
      <c r="A51" s="191"/>
      <c r="B51" s="191"/>
      <c r="C51" s="191"/>
      <c r="D51" s="191"/>
      <c r="E51" s="191"/>
      <c r="F51" s="191"/>
      <c r="G51" s="191"/>
      <c r="H51" s="191"/>
      <c r="I51" s="191"/>
    </row>
    <row r="52" spans="1:9" ht="18" customHeight="1">
      <c r="A52" s="191"/>
      <c r="B52" s="191"/>
      <c r="C52" s="191"/>
      <c r="D52" s="191"/>
      <c r="E52" s="191"/>
      <c r="F52" s="191"/>
      <c r="G52" s="191"/>
      <c r="H52" s="191"/>
      <c r="I52" s="191"/>
    </row>
    <row r="53" spans="1:9" ht="18" customHeight="1">
      <c r="A53" s="191"/>
      <c r="B53" s="191"/>
      <c r="C53" s="191"/>
      <c r="D53" s="191"/>
      <c r="E53" s="191"/>
      <c r="F53" s="191"/>
      <c r="G53" s="191"/>
      <c r="H53" s="191"/>
      <c r="I53" s="191"/>
    </row>
    <row r="54" spans="1:9" ht="18" customHeight="1">
      <c r="A54" s="191"/>
      <c r="B54" s="191"/>
      <c r="C54" s="191"/>
      <c r="D54" s="191"/>
      <c r="E54" s="191"/>
      <c r="F54" s="191"/>
      <c r="G54" s="191"/>
      <c r="H54" s="191"/>
      <c r="I54" s="191"/>
    </row>
    <row r="55" spans="1:9" ht="18" customHeight="1">
      <c r="A55" s="191"/>
      <c r="B55" s="191"/>
      <c r="C55" s="191"/>
      <c r="D55" s="191"/>
      <c r="E55" s="191"/>
      <c r="F55" s="191"/>
      <c r="G55" s="191"/>
      <c r="H55" s="191"/>
      <c r="I55" s="191"/>
    </row>
    <row r="56" spans="1:9" ht="18" customHeight="1">
      <c r="A56" s="191"/>
      <c r="B56" s="191"/>
      <c r="C56" s="191"/>
      <c r="D56" s="191"/>
      <c r="E56" s="191"/>
      <c r="F56" s="191"/>
      <c r="G56" s="191"/>
      <c r="H56" s="191"/>
      <c r="I56" s="191"/>
    </row>
    <row r="57" spans="1:9" ht="18" customHeight="1">
      <c r="A57" s="191"/>
      <c r="B57" s="191"/>
      <c r="C57" s="191"/>
      <c r="D57" s="191"/>
      <c r="E57" s="191"/>
      <c r="F57" s="191"/>
      <c r="G57" s="191"/>
      <c r="H57" s="191"/>
      <c r="I57" s="191"/>
    </row>
    <row r="58" spans="1:9" ht="18" customHeight="1">
      <c r="A58" s="191"/>
      <c r="B58" s="191"/>
      <c r="C58" s="191"/>
      <c r="D58" s="191"/>
      <c r="E58" s="191"/>
      <c r="F58" s="191"/>
      <c r="G58" s="191"/>
      <c r="H58" s="191"/>
      <c r="I58" s="191"/>
    </row>
    <row r="59" spans="1:9" ht="18" customHeight="1">
      <c r="A59" s="191"/>
      <c r="B59" s="191"/>
      <c r="C59" s="191"/>
      <c r="D59" s="191"/>
      <c r="E59" s="191"/>
      <c r="F59" s="191"/>
      <c r="G59" s="191"/>
      <c r="H59" s="191"/>
      <c r="I59" s="191"/>
    </row>
    <row r="60" spans="1:9" ht="18" customHeight="1">
      <c r="A60" s="191"/>
      <c r="B60" s="191"/>
      <c r="C60" s="191"/>
      <c r="D60" s="191"/>
      <c r="E60" s="191"/>
      <c r="F60" s="191"/>
      <c r="G60" s="191"/>
      <c r="H60" s="191"/>
      <c r="I60" s="191"/>
    </row>
    <row r="61" spans="1:9" ht="18" customHeight="1">
      <c r="A61" s="191"/>
      <c r="B61" s="191"/>
      <c r="C61" s="191"/>
      <c r="D61" s="191"/>
      <c r="E61" s="191"/>
      <c r="F61" s="191"/>
      <c r="G61" s="191"/>
      <c r="H61" s="191"/>
      <c r="I61" s="191"/>
    </row>
    <row r="62" spans="1:9" ht="18" customHeight="1">
      <c r="A62" s="191"/>
      <c r="B62" s="191"/>
      <c r="C62" s="191"/>
      <c r="D62" s="191"/>
      <c r="E62" s="191"/>
      <c r="F62" s="191"/>
      <c r="G62" s="191"/>
      <c r="H62" s="191"/>
      <c r="I62" s="191"/>
    </row>
    <row r="63" spans="1:9" ht="18" customHeight="1">
      <c r="A63" s="191"/>
      <c r="B63" s="191"/>
      <c r="C63" s="191"/>
      <c r="D63" s="191"/>
      <c r="E63" s="191"/>
      <c r="F63" s="191"/>
      <c r="G63" s="191"/>
      <c r="H63" s="191"/>
      <c r="I63" s="191"/>
    </row>
    <row r="64" spans="1:9" ht="18" customHeight="1">
      <c r="A64" s="191"/>
      <c r="B64" s="191"/>
      <c r="C64" s="191"/>
      <c r="D64" s="191"/>
      <c r="E64" s="191"/>
      <c r="F64" s="191"/>
      <c r="G64" s="191"/>
      <c r="H64" s="191"/>
      <c r="I64" s="191"/>
    </row>
    <row r="65" spans="1:9" ht="18" customHeight="1">
      <c r="A65" s="191"/>
      <c r="B65" s="191"/>
      <c r="C65" s="191"/>
      <c r="D65" s="191"/>
      <c r="E65" s="191"/>
      <c r="F65" s="191"/>
      <c r="G65" s="191"/>
      <c r="H65" s="191"/>
      <c r="I65" s="191"/>
    </row>
    <row r="66" spans="1:9" ht="18" customHeight="1">
      <c r="A66" s="191"/>
      <c r="B66" s="191"/>
      <c r="C66" s="191"/>
      <c r="D66" s="191"/>
      <c r="E66" s="191"/>
      <c r="F66" s="191"/>
      <c r="G66" s="191"/>
      <c r="H66" s="191"/>
      <c r="I66" s="191"/>
    </row>
    <row r="67" spans="1:9" ht="18" customHeight="1">
      <c r="A67" s="191"/>
      <c r="B67" s="191"/>
      <c r="C67" s="191"/>
      <c r="D67" s="191"/>
      <c r="E67" s="191"/>
      <c r="F67" s="191"/>
      <c r="G67" s="191"/>
      <c r="H67" s="191"/>
      <c r="I67" s="191"/>
    </row>
    <row r="68" spans="1:9" ht="18" customHeight="1">
      <c r="A68" s="191"/>
      <c r="B68" s="191"/>
      <c r="C68" s="191"/>
      <c r="D68" s="191"/>
      <c r="E68" s="191"/>
      <c r="F68" s="191"/>
      <c r="G68" s="191"/>
      <c r="H68" s="191"/>
      <c r="I68" s="191"/>
    </row>
    <row r="69" spans="1:9" ht="18" customHeight="1">
      <c r="A69" s="191"/>
      <c r="B69" s="191"/>
      <c r="C69" s="191"/>
      <c r="D69" s="191"/>
      <c r="E69" s="191"/>
      <c r="F69" s="191"/>
      <c r="G69" s="191"/>
      <c r="H69" s="191"/>
      <c r="I69" s="191"/>
    </row>
    <row r="70" spans="1:9" ht="18" customHeight="1">
      <c r="A70" s="191"/>
      <c r="B70" s="191"/>
      <c r="C70" s="191"/>
      <c r="D70" s="191"/>
      <c r="E70" s="191"/>
      <c r="F70" s="191"/>
      <c r="G70" s="191"/>
      <c r="H70" s="191"/>
      <c r="I70" s="191"/>
    </row>
    <row r="71" spans="1:9" ht="111" customHeight="1">
      <c r="A71" s="191"/>
      <c r="B71" s="191"/>
      <c r="C71" s="191"/>
      <c r="D71" s="191"/>
      <c r="E71" s="191"/>
      <c r="F71" s="191"/>
      <c r="G71" s="191"/>
      <c r="H71" s="191"/>
      <c r="I71" s="191"/>
    </row>
    <row r="72" spans="1:9" ht="18" customHeight="1">
      <c r="A72" s="189"/>
      <c r="B72" s="189"/>
      <c r="C72" s="189"/>
      <c r="D72" s="189"/>
      <c r="E72" s="189"/>
      <c r="F72" s="189"/>
      <c r="G72" s="189"/>
      <c r="H72" s="189"/>
      <c r="I72" s="189"/>
    </row>
    <row r="73" spans="1:9" ht="18" customHeight="1">
      <c r="A73" s="189"/>
      <c r="B73" s="189"/>
      <c r="C73" s="189"/>
      <c r="D73" s="189"/>
      <c r="E73" s="189"/>
      <c r="F73" s="189"/>
      <c r="G73" s="189"/>
      <c r="H73" s="189"/>
      <c r="I73" s="189"/>
    </row>
    <row r="74" spans="1:9" ht="18" customHeight="1">
      <c r="A74" s="189"/>
      <c r="B74" s="189"/>
      <c r="C74" s="189"/>
      <c r="D74" s="189"/>
      <c r="E74" s="189"/>
      <c r="F74" s="189"/>
      <c r="G74" s="189"/>
      <c r="H74" s="189"/>
      <c r="I74" s="189"/>
    </row>
    <row r="75" spans="1:9" ht="18" customHeight="1">
      <c r="A75" s="189" t="s">
        <v>43</v>
      </c>
      <c r="B75" s="189"/>
      <c r="C75" s="189"/>
      <c r="D75" s="189"/>
      <c r="E75" s="189"/>
      <c r="F75" s="189"/>
      <c r="G75" s="189"/>
      <c r="H75" s="189"/>
      <c r="I75" s="189"/>
    </row>
    <row r="76" spans="1:9" ht="18" customHeight="1">
      <c r="A76" s="189" t="s">
        <v>42</v>
      </c>
      <c r="B76" s="189"/>
      <c r="C76" s="189"/>
      <c r="D76" s="189"/>
      <c r="E76" s="189"/>
      <c r="F76" s="189"/>
      <c r="G76" s="189"/>
      <c r="H76" s="189"/>
      <c r="I76" s="189"/>
    </row>
    <row r="77" spans="1:9" ht="18" customHeight="1">
      <c r="A77" s="189" t="s">
        <v>41</v>
      </c>
      <c r="B77" s="189"/>
      <c r="C77" s="189"/>
      <c r="D77" s="189"/>
      <c r="E77" s="189"/>
      <c r="F77" s="189"/>
      <c r="G77" s="189"/>
      <c r="H77" s="189"/>
      <c r="I77" s="189"/>
    </row>
    <row r="78" spans="1:9" ht="16.5" customHeight="1">
      <c r="A78" s="193"/>
      <c r="B78" s="193"/>
      <c r="C78" s="193"/>
      <c r="D78" s="193"/>
      <c r="E78" s="193"/>
      <c r="F78" s="193"/>
      <c r="G78" s="193"/>
      <c r="H78" s="193"/>
      <c r="I78" s="193"/>
    </row>
    <row r="79" spans="1:9" ht="16.5" customHeight="1"/>
    <row r="80" spans="1:9" ht="16.5" customHeight="1"/>
    <row r="81" spans="1:9" ht="16.5" customHeight="1"/>
    <row r="82" spans="1:9" ht="16.5" customHeight="1"/>
    <row r="83" spans="1:9" ht="16.5" customHeight="1"/>
    <row r="84" spans="1:9" ht="16.5" customHeight="1"/>
    <row r="85" spans="1:9" ht="16.5" customHeight="1"/>
    <row r="86" spans="1:9" ht="16.5" customHeight="1"/>
    <row r="87" spans="1:9" ht="16.5" customHeight="1"/>
    <row r="88" spans="1:9" ht="16.5" customHeight="1"/>
    <row r="89" spans="1:9" ht="16.5" customHeight="1"/>
    <row r="90" spans="1:9" ht="16.5" customHeight="1">
      <c r="A90" s="195"/>
      <c r="B90" s="195"/>
      <c r="C90" s="195"/>
      <c r="D90" s="195"/>
      <c r="E90" s="195"/>
      <c r="F90" s="195"/>
      <c r="G90" s="195"/>
      <c r="H90" s="195"/>
      <c r="I90" s="195"/>
    </row>
    <row r="91" spans="1:9" ht="16.5" customHeight="1">
      <c r="A91" s="195"/>
      <c r="B91" s="195"/>
      <c r="C91" s="195"/>
      <c r="D91" s="195"/>
      <c r="E91" s="195"/>
      <c r="F91" s="195"/>
      <c r="G91" s="195"/>
      <c r="H91" s="195"/>
      <c r="I91" s="195"/>
    </row>
    <row r="92" spans="1:9" ht="16.5" customHeight="1">
      <c r="A92" s="195"/>
      <c r="B92" s="195"/>
      <c r="C92" s="195"/>
      <c r="D92" s="195"/>
      <c r="E92" s="195"/>
      <c r="F92" s="195"/>
      <c r="G92" s="195"/>
      <c r="H92" s="195"/>
      <c r="I92" s="195"/>
    </row>
    <row r="93" spans="1:9" ht="16.5" customHeight="1">
      <c r="A93" s="195"/>
      <c r="B93" s="195"/>
      <c r="C93" s="195"/>
      <c r="D93" s="195"/>
      <c r="E93" s="195"/>
      <c r="F93" s="195"/>
      <c r="G93" s="195"/>
      <c r="H93" s="195"/>
      <c r="I93" s="195"/>
    </row>
    <row r="94" spans="1:9" ht="16.5" customHeight="1">
      <c r="A94" s="195"/>
      <c r="B94" s="195"/>
      <c r="C94" s="195"/>
      <c r="D94" s="195"/>
      <c r="E94" s="195"/>
      <c r="F94" s="195"/>
      <c r="G94" s="195"/>
      <c r="H94" s="195"/>
      <c r="I94" s="195"/>
    </row>
    <row r="95" spans="1:9" ht="16.5" customHeight="1">
      <c r="A95" s="195"/>
      <c r="B95" s="195"/>
      <c r="C95" s="195"/>
      <c r="D95" s="195"/>
      <c r="E95" s="195"/>
      <c r="F95" s="195"/>
      <c r="G95" s="195"/>
      <c r="H95" s="195"/>
      <c r="I95" s="195"/>
    </row>
    <row r="96" spans="1:9" ht="16.5" customHeight="1">
      <c r="A96" s="195"/>
      <c r="B96" s="195"/>
      <c r="C96" s="195"/>
      <c r="D96" s="195"/>
      <c r="E96" s="195"/>
      <c r="F96" s="195"/>
      <c r="G96" s="195"/>
      <c r="H96" s="195"/>
      <c r="I96" s="195"/>
    </row>
    <row r="97" spans="1:9" ht="16.5" customHeight="1">
      <c r="A97" s="195"/>
      <c r="B97" s="195"/>
      <c r="C97" s="195"/>
      <c r="D97" s="195"/>
      <c r="E97" s="195"/>
      <c r="F97" s="195"/>
      <c r="G97" s="195"/>
      <c r="H97" s="195"/>
      <c r="I97" s="195"/>
    </row>
    <row r="98" spans="1:9" ht="16.5" customHeight="1">
      <c r="A98" s="195"/>
      <c r="B98" s="195"/>
      <c r="C98" s="195"/>
      <c r="D98" s="195"/>
      <c r="E98" s="195"/>
      <c r="F98" s="195"/>
      <c r="G98" s="195"/>
      <c r="H98" s="195"/>
      <c r="I98" s="195"/>
    </row>
    <row r="99" spans="1:9" ht="16.5" customHeight="1">
      <c r="A99" s="195"/>
      <c r="B99" s="195"/>
      <c r="C99" s="195"/>
      <c r="D99" s="195"/>
      <c r="E99" s="195"/>
      <c r="F99" s="195"/>
      <c r="G99" s="195"/>
      <c r="H99" s="195"/>
      <c r="I99" s="195"/>
    </row>
    <row r="100" spans="1:9" ht="16.5" customHeight="1">
      <c r="A100" s="195"/>
      <c r="B100" s="195"/>
      <c r="C100" s="195"/>
      <c r="D100" s="195"/>
      <c r="E100" s="195"/>
      <c r="F100" s="195"/>
      <c r="G100" s="195"/>
      <c r="H100" s="195"/>
      <c r="I100" s="195"/>
    </row>
    <row r="101" spans="1:9" ht="16.5" customHeight="1">
      <c r="A101" s="195"/>
      <c r="B101" s="195"/>
      <c r="C101" s="195"/>
      <c r="D101" s="195"/>
      <c r="E101" s="195"/>
      <c r="F101" s="195"/>
      <c r="G101" s="195"/>
      <c r="H101" s="195"/>
      <c r="I101" s="195"/>
    </row>
    <row r="102" spans="1:9" ht="16.5" customHeight="1">
      <c r="A102" s="195"/>
      <c r="B102" s="195"/>
      <c r="C102" s="195"/>
      <c r="D102" s="195"/>
      <c r="E102" s="195"/>
      <c r="F102" s="195"/>
      <c r="G102" s="195"/>
      <c r="H102" s="195"/>
      <c r="I102" s="195"/>
    </row>
    <row r="103" spans="1:9" ht="16.5" customHeight="1">
      <c r="A103" s="195"/>
      <c r="B103" s="195"/>
      <c r="C103" s="195"/>
      <c r="D103" s="195"/>
      <c r="E103" s="195"/>
      <c r="F103" s="195"/>
      <c r="G103" s="195"/>
      <c r="H103" s="195"/>
      <c r="I103" s="195"/>
    </row>
    <row r="104" spans="1:9" ht="16.5" customHeight="1">
      <c r="A104" s="195"/>
      <c r="B104" s="195"/>
      <c r="C104" s="195"/>
      <c r="D104" s="195"/>
      <c r="E104" s="195"/>
      <c r="F104" s="195"/>
      <c r="G104" s="195"/>
      <c r="H104" s="195"/>
      <c r="I104" s="195"/>
    </row>
    <row r="105" spans="1:9" ht="16.5" customHeight="1">
      <c r="A105" s="195"/>
      <c r="B105" s="195"/>
      <c r="C105" s="195"/>
      <c r="D105" s="195"/>
      <c r="E105" s="195"/>
      <c r="F105" s="195"/>
      <c r="G105" s="195"/>
      <c r="H105" s="195"/>
      <c r="I105" s="195"/>
    </row>
    <row r="106" spans="1:9" ht="16.5" customHeight="1">
      <c r="A106" s="195"/>
      <c r="B106" s="195"/>
      <c r="C106" s="195"/>
      <c r="D106" s="195"/>
      <c r="E106" s="195"/>
      <c r="F106" s="195"/>
      <c r="G106" s="195"/>
      <c r="H106" s="195"/>
      <c r="I106" s="195"/>
    </row>
    <row r="107" spans="1:9" ht="16.5" customHeight="1">
      <c r="A107" s="195"/>
      <c r="B107" s="195"/>
      <c r="C107" s="195"/>
      <c r="D107" s="195"/>
      <c r="E107" s="195"/>
      <c r="F107" s="195"/>
      <c r="G107" s="195"/>
      <c r="H107" s="195"/>
      <c r="I107" s="195"/>
    </row>
    <row r="108" spans="1:9" ht="16.5" customHeight="1">
      <c r="A108" s="195"/>
      <c r="B108" s="195"/>
      <c r="C108" s="195"/>
      <c r="D108" s="195"/>
      <c r="E108" s="195"/>
      <c r="F108" s="195"/>
      <c r="G108" s="195"/>
      <c r="H108" s="195"/>
      <c r="I108" s="195"/>
    </row>
    <row r="109" spans="1:9" ht="16.5" customHeight="1">
      <c r="A109" s="195"/>
      <c r="B109" s="195"/>
      <c r="C109" s="195"/>
      <c r="D109" s="195"/>
      <c r="E109" s="195"/>
      <c r="F109" s="195"/>
      <c r="G109" s="195"/>
      <c r="H109" s="195"/>
      <c r="I109" s="195"/>
    </row>
    <row r="110" spans="1:9" ht="16.5" customHeight="1">
      <c r="A110" s="195"/>
      <c r="B110" s="195"/>
      <c r="C110" s="195"/>
      <c r="D110" s="195"/>
      <c r="E110" s="195"/>
      <c r="F110" s="195"/>
      <c r="G110" s="195"/>
      <c r="H110" s="195"/>
      <c r="I110" s="195"/>
    </row>
    <row r="111" spans="1:9" ht="16.5" customHeight="1">
      <c r="A111" s="195"/>
      <c r="B111" s="195"/>
      <c r="C111" s="195"/>
      <c r="D111" s="195"/>
      <c r="E111" s="195"/>
      <c r="F111" s="195"/>
      <c r="G111" s="195"/>
      <c r="H111" s="195"/>
      <c r="I111" s="195"/>
    </row>
    <row r="112" spans="1:9" ht="16.5" customHeight="1">
      <c r="A112" s="195"/>
      <c r="B112" s="195"/>
      <c r="C112" s="195"/>
      <c r="D112" s="195"/>
      <c r="E112" s="195"/>
      <c r="F112" s="195"/>
      <c r="G112" s="195"/>
      <c r="H112" s="195"/>
      <c r="I112" s="195"/>
    </row>
    <row r="113" spans="1:9" ht="16.5" customHeight="1">
      <c r="A113" s="195"/>
      <c r="B113" s="195"/>
      <c r="C113" s="195"/>
      <c r="D113" s="195"/>
      <c r="E113" s="195"/>
      <c r="F113" s="195"/>
      <c r="G113" s="195"/>
      <c r="H113" s="195"/>
      <c r="I113" s="195"/>
    </row>
    <row r="114" spans="1:9" ht="16.5" customHeight="1">
      <c r="A114" s="195"/>
      <c r="B114" s="195"/>
      <c r="C114" s="195"/>
      <c r="D114" s="195"/>
      <c r="E114" s="195"/>
      <c r="F114" s="195"/>
      <c r="G114" s="195"/>
      <c r="H114" s="195"/>
      <c r="I114" s="195"/>
    </row>
    <row r="115" spans="1:9" ht="16.5" customHeight="1">
      <c r="A115" s="195"/>
      <c r="B115" s="195"/>
      <c r="C115" s="195"/>
      <c r="D115" s="195"/>
      <c r="E115" s="195"/>
      <c r="F115" s="195"/>
      <c r="G115" s="195"/>
      <c r="H115" s="195"/>
      <c r="I115" s="195"/>
    </row>
    <row r="116" spans="1:9" ht="16.5" customHeight="1">
      <c r="A116" s="195"/>
      <c r="B116" s="195"/>
      <c r="C116" s="195"/>
      <c r="D116" s="195"/>
      <c r="E116" s="195"/>
      <c r="F116" s="195"/>
      <c r="G116" s="195"/>
      <c r="H116" s="195"/>
      <c r="I116" s="195"/>
    </row>
    <row r="117" spans="1:9" ht="16.5" customHeight="1">
      <c r="A117" s="195"/>
      <c r="B117" s="195"/>
      <c r="C117" s="195"/>
      <c r="D117" s="195"/>
      <c r="E117" s="195"/>
      <c r="F117" s="195"/>
      <c r="G117" s="195"/>
      <c r="H117" s="195"/>
      <c r="I117" s="195"/>
    </row>
    <row r="118" spans="1:9" ht="16.5" customHeight="1">
      <c r="A118" s="195"/>
      <c r="B118" s="195"/>
      <c r="C118" s="195"/>
      <c r="D118" s="195"/>
      <c r="E118" s="195"/>
      <c r="F118" s="195"/>
      <c r="G118" s="195"/>
      <c r="H118" s="195"/>
      <c r="I118" s="195"/>
    </row>
    <row r="119" spans="1:9" ht="16.5" customHeight="1">
      <c r="A119" s="195"/>
      <c r="B119" s="195"/>
      <c r="C119" s="195"/>
      <c r="D119" s="195"/>
      <c r="E119" s="195"/>
      <c r="F119" s="195"/>
      <c r="G119" s="195"/>
      <c r="H119" s="195"/>
      <c r="I119" s="195"/>
    </row>
    <row r="120" spans="1:9" ht="16.5" customHeight="1">
      <c r="A120" s="195"/>
      <c r="B120" s="195"/>
      <c r="C120" s="195"/>
      <c r="D120" s="195"/>
      <c r="E120" s="195"/>
      <c r="F120" s="195"/>
      <c r="G120" s="195"/>
      <c r="H120" s="195"/>
      <c r="I120" s="195"/>
    </row>
    <row r="121" spans="1:9" ht="16.5" customHeight="1">
      <c r="A121" s="195"/>
      <c r="B121" s="195"/>
      <c r="C121" s="195"/>
      <c r="D121" s="195"/>
      <c r="E121" s="195"/>
      <c r="F121" s="195"/>
      <c r="G121" s="195"/>
      <c r="H121" s="195"/>
      <c r="I121" s="195"/>
    </row>
    <row r="122" spans="1:9" ht="16.5" customHeight="1">
      <c r="A122" s="195"/>
      <c r="B122" s="195"/>
      <c r="C122" s="195"/>
      <c r="D122" s="195"/>
      <c r="E122" s="195"/>
      <c r="F122" s="195"/>
      <c r="G122" s="195"/>
      <c r="H122" s="195"/>
      <c r="I122" s="195"/>
    </row>
    <row r="123" spans="1:9" ht="16.5" customHeight="1">
      <c r="A123" s="195"/>
      <c r="B123" s="195"/>
      <c r="C123" s="195"/>
      <c r="D123" s="195"/>
      <c r="E123" s="195"/>
      <c r="F123" s="195"/>
      <c r="G123" s="195"/>
      <c r="H123" s="195"/>
      <c r="I123" s="195"/>
    </row>
    <row r="124" spans="1:9" ht="16.5" customHeight="1">
      <c r="A124" s="195"/>
      <c r="B124" s="195"/>
      <c r="C124" s="195"/>
      <c r="D124" s="195"/>
      <c r="E124" s="195"/>
      <c r="F124" s="195"/>
      <c r="G124" s="195"/>
      <c r="H124" s="195"/>
      <c r="I124" s="195"/>
    </row>
    <row r="125" spans="1:9" ht="16.5" customHeight="1">
      <c r="A125" s="195"/>
      <c r="B125" s="195"/>
      <c r="C125" s="195"/>
      <c r="D125" s="195"/>
      <c r="E125" s="195"/>
      <c r="F125" s="195"/>
      <c r="G125" s="195"/>
      <c r="H125" s="195"/>
      <c r="I125" s="195"/>
    </row>
    <row r="126" spans="1:9" ht="16.5" customHeight="1">
      <c r="A126" s="195"/>
      <c r="B126" s="195"/>
      <c r="C126" s="195"/>
      <c r="D126" s="195"/>
      <c r="E126" s="195"/>
      <c r="F126" s="195"/>
      <c r="G126" s="195"/>
      <c r="H126" s="195"/>
      <c r="I126" s="195"/>
    </row>
    <row r="127" spans="1:9" ht="16.5" customHeight="1">
      <c r="A127" s="195"/>
      <c r="B127" s="195"/>
      <c r="C127" s="195"/>
      <c r="D127" s="195"/>
      <c r="E127" s="195"/>
      <c r="F127" s="195"/>
      <c r="G127" s="195"/>
      <c r="H127" s="195"/>
      <c r="I127" s="195"/>
    </row>
    <row r="128" spans="1:9" ht="16.5" customHeight="1">
      <c r="A128" s="195"/>
      <c r="B128" s="195"/>
      <c r="C128" s="195"/>
      <c r="D128" s="195"/>
      <c r="E128" s="195"/>
      <c r="F128" s="195"/>
      <c r="G128" s="195"/>
      <c r="H128" s="195"/>
      <c r="I128" s="195"/>
    </row>
    <row r="129" spans="1:9" ht="16.5" customHeight="1">
      <c r="A129" s="195"/>
      <c r="B129" s="195"/>
      <c r="C129" s="195"/>
      <c r="D129" s="195"/>
      <c r="E129" s="195"/>
      <c r="F129" s="195"/>
      <c r="G129" s="195"/>
      <c r="H129" s="195"/>
      <c r="I129" s="195"/>
    </row>
    <row r="130" spans="1:9" ht="16.5" customHeight="1">
      <c r="A130" s="195"/>
      <c r="B130" s="195"/>
      <c r="C130" s="195"/>
      <c r="D130" s="195"/>
      <c r="E130" s="195"/>
      <c r="F130" s="195"/>
      <c r="G130" s="195"/>
      <c r="H130" s="195"/>
      <c r="I130" s="195"/>
    </row>
    <row r="131" spans="1:9" ht="16.5" customHeight="1">
      <c r="A131" s="195"/>
      <c r="B131" s="195"/>
      <c r="C131" s="195"/>
      <c r="D131" s="195"/>
      <c r="E131" s="195"/>
      <c r="F131" s="195"/>
      <c r="G131" s="195"/>
      <c r="H131" s="195"/>
      <c r="I131" s="195"/>
    </row>
    <row r="132" spans="1:9" ht="16.5" customHeight="1">
      <c r="A132" s="195"/>
      <c r="B132" s="195"/>
      <c r="C132" s="195"/>
      <c r="D132" s="195"/>
      <c r="E132" s="195"/>
      <c r="F132" s="195"/>
      <c r="G132" s="195"/>
      <c r="H132" s="195"/>
      <c r="I132" s="195"/>
    </row>
    <row r="133" spans="1:9" ht="16.5" customHeight="1">
      <c r="A133" s="195"/>
      <c r="B133" s="195"/>
      <c r="C133" s="195"/>
      <c r="D133" s="195"/>
      <c r="E133" s="195"/>
      <c r="F133" s="195"/>
      <c r="G133" s="195"/>
      <c r="H133" s="195"/>
      <c r="I133" s="195"/>
    </row>
    <row r="134" spans="1:9" ht="16.5" customHeight="1">
      <c r="A134" s="195"/>
      <c r="B134" s="195"/>
      <c r="C134" s="195"/>
      <c r="D134" s="195"/>
      <c r="E134" s="195"/>
      <c r="F134" s="195"/>
      <c r="G134" s="195"/>
      <c r="H134" s="195"/>
      <c r="I134" s="195"/>
    </row>
    <row r="135" spans="1:9" ht="16.5" customHeight="1">
      <c r="A135" s="195"/>
      <c r="B135" s="195"/>
      <c r="C135" s="195"/>
      <c r="D135" s="195"/>
      <c r="E135" s="195"/>
      <c r="F135" s="195"/>
      <c r="G135" s="195"/>
      <c r="H135" s="195"/>
      <c r="I135" s="195"/>
    </row>
    <row r="136" spans="1:9" ht="16.5" customHeight="1">
      <c r="A136" s="195"/>
      <c r="B136" s="195"/>
      <c r="C136" s="195"/>
      <c r="D136" s="195"/>
      <c r="E136" s="195"/>
      <c r="F136" s="195"/>
      <c r="G136" s="195"/>
      <c r="H136" s="195"/>
      <c r="I136" s="195"/>
    </row>
    <row r="137" spans="1:9" ht="16.5" customHeight="1">
      <c r="A137" s="195"/>
      <c r="B137" s="195"/>
      <c r="C137" s="195"/>
      <c r="D137" s="195"/>
      <c r="E137" s="195"/>
      <c r="F137" s="195"/>
      <c r="G137" s="195"/>
      <c r="H137" s="195"/>
      <c r="I137" s="195"/>
    </row>
    <row r="138" spans="1:9" ht="16.5" customHeight="1">
      <c r="A138" s="195"/>
      <c r="B138" s="195"/>
      <c r="C138" s="195"/>
      <c r="D138" s="195"/>
      <c r="E138" s="195"/>
      <c r="F138" s="195"/>
      <c r="G138" s="195"/>
      <c r="H138" s="195"/>
      <c r="I138" s="195"/>
    </row>
    <row r="139" spans="1:9" ht="16.5" customHeight="1">
      <c r="A139" s="195"/>
      <c r="B139" s="195"/>
      <c r="C139" s="195"/>
      <c r="D139" s="195"/>
      <c r="E139" s="195"/>
      <c r="F139" s="195"/>
      <c r="G139" s="195"/>
      <c r="H139" s="195"/>
      <c r="I139" s="195"/>
    </row>
    <row r="140" spans="1:9" ht="16.5" customHeight="1">
      <c r="A140" s="195"/>
      <c r="B140" s="195"/>
      <c r="C140" s="195"/>
      <c r="D140" s="195"/>
      <c r="E140" s="195"/>
      <c r="F140" s="195"/>
      <c r="G140" s="195"/>
      <c r="H140" s="195"/>
      <c r="I140" s="195"/>
    </row>
    <row r="141" spans="1:9" ht="16.5" customHeight="1">
      <c r="A141" s="195"/>
      <c r="B141" s="195"/>
      <c r="C141" s="195"/>
      <c r="D141" s="195"/>
      <c r="E141" s="195"/>
      <c r="F141" s="195"/>
      <c r="G141" s="195"/>
      <c r="H141" s="195"/>
      <c r="I141" s="195"/>
    </row>
    <row r="142" spans="1:9" ht="16.5" customHeight="1">
      <c r="A142" s="195"/>
      <c r="B142" s="195"/>
      <c r="C142" s="195"/>
      <c r="D142" s="195"/>
      <c r="E142" s="195"/>
      <c r="F142" s="195"/>
      <c r="G142" s="195"/>
      <c r="H142" s="195"/>
      <c r="I142" s="195"/>
    </row>
    <row r="143" spans="1:9" ht="16.5" customHeight="1">
      <c r="A143" s="195"/>
      <c r="B143" s="195"/>
      <c r="C143" s="195"/>
      <c r="D143" s="195"/>
      <c r="E143" s="195"/>
      <c r="F143" s="195"/>
      <c r="G143" s="195"/>
      <c r="H143" s="195"/>
      <c r="I143" s="195"/>
    </row>
    <row r="144" spans="1:9" ht="16.5" customHeight="1">
      <c r="A144" s="195"/>
      <c r="B144" s="195"/>
      <c r="C144" s="195"/>
      <c r="D144" s="195"/>
      <c r="E144" s="195"/>
      <c r="F144" s="195"/>
      <c r="G144" s="195"/>
      <c r="H144" s="195"/>
      <c r="I144" s="195"/>
    </row>
    <row r="145" spans="1:9" ht="16.5" customHeight="1">
      <c r="A145" s="195"/>
      <c r="B145" s="195"/>
      <c r="C145" s="195"/>
      <c r="D145" s="195"/>
      <c r="E145" s="195"/>
      <c r="F145" s="195"/>
      <c r="G145" s="195"/>
      <c r="H145" s="195"/>
      <c r="I145" s="195"/>
    </row>
    <row r="146" spans="1:9" ht="16.5" customHeight="1">
      <c r="A146" s="195"/>
      <c r="B146" s="195"/>
      <c r="C146" s="195"/>
      <c r="D146" s="195"/>
      <c r="E146" s="195"/>
      <c r="F146" s="195"/>
      <c r="G146" s="195"/>
      <c r="H146" s="195"/>
      <c r="I146" s="195"/>
    </row>
    <row r="147" spans="1:9" ht="16.5" customHeight="1">
      <c r="A147" s="195"/>
      <c r="B147" s="195"/>
      <c r="C147" s="195"/>
      <c r="D147" s="195"/>
      <c r="E147" s="195"/>
      <c r="F147" s="195"/>
      <c r="G147" s="195"/>
      <c r="H147" s="195"/>
      <c r="I147" s="195"/>
    </row>
    <row r="148" spans="1:9" ht="16.5" customHeight="1">
      <c r="A148" s="195"/>
      <c r="B148" s="195"/>
      <c r="C148" s="195"/>
      <c r="D148" s="195"/>
      <c r="E148" s="195"/>
      <c r="F148" s="195"/>
      <c r="G148" s="195"/>
      <c r="H148" s="195"/>
      <c r="I148" s="195"/>
    </row>
    <row r="149" spans="1:9" ht="16.5" customHeight="1">
      <c r="A149" s="195"/>
      <c r="B149" s="195"/>
      <c r="C149" s="195"/>
      <c r="D149" s="195"/>
      <c r="E149" s="195"/>
      <c r="F149" s="195"/>
      <c r="G149" s="195"/>
      <c r="H149" s="195"/>
      <c r="I149" s="195"/>
    </row>
    <row r="150" spans="1:9" ht="16.5" customHeight="1">
      <c r="A150" s="195"/>
      <c r="B150" s="195"/>
      <c r="C150" s="195"/>
      <c r="D150" s="195"/>
      <c r="E150" s="195"/>
      <c r="F150" s="195"/>
      <c r="G150" s="195"/>
      <c r="H150" s="195"/>
      <c r="I150" s="195"/>
    </row>
    <row r="151" spans="1:9" ht="16.5" customHeight="1">
      <c r="A151" s="195"/>
      <c r="B151" s="195"/>
      <c r="C151" s="195"/>
      <c r="D151" s="195"/>
      <c r="E151" s="195"/>
      <c r="F151" s="195"/>
      <c r="G151" s="195"/>
      <c r="H151" s="195"/>
      <c r="I151" s="195"/>
    </row>
    <row r="152" spans="1:9" ht="16.5" customHeight="1">
      <c r="A152" s="195"/>
      <c r="B152" s="195"/>
      <c r="C152" s="195"/>
      <c r="D152" s="195"/>
      <c r="E152" s="195"/>
      <c r="F152" s="195"/>
      <c r="G152" s="195"/>
      <c r="H152" s="195"/>
      <c r="I152" s="195"/>
    </row>
    <row r="153" spans="1:9" ht="16.5" customHeight="1">
      <c r="A153" s="195"/>
      <c r="B153" s="195"/>
      <c r="C153" s="195"/>
      <c r="D153" s="195"/>
      <c r="E153" s="195"/>
      <c r="F153" s="195"/>
      <c r="G153" s="195"/>
      <c r="H153" s="195"/>
      <c r="I153" s="195"/>
    </row>
    <row r="154" spans="1:9" ht="16.5" customHeight="1">
      <c r="A154" s="195"/>
      <c r="B154" s="195"/>
      <c r="C154" s="195"/>
      <c r="D154" s="195"/>
      <c r="E154" s="195"/>
      <c r="F154" s="195"/>
      <c r="G154" s="195"/>
      <c r="H154" s="195"/>
      <c r="I154" s="195"/>
    </row>
    <row r="155" spans="1:9" ht="16.5" customHeight="1">
      <c r="A155" s="195"/>
      <c r="B155" s="195"/>
      <c r="C155" s="195"/>
      <c r="D155" s="195"/>
      <c r="E155" s="195"/>
      <c r="F155" s="195"/>
      <c r="G155" s="195"/>
      <c r="H155" s="195"/>
      <c r="I155" s="195"/>
    </row>
    <row r="156" spans="1:9" ht="16.5" customHeight="1">
      <c r="A156" s="195"/>
      <c r="B156" s="195"/>
      <c r="C156" s="195"/>
      <c r="D156" s="195"/>
      <c r="E156" s="195"/>
      <c r="F156" s="195"/>
      <c r="G156" s="195"/>
      <c r="H156" s="195"/>
      <c r="I156" s="195"/>
    </row>
    <row r="157" spans="1:9" ht="16.5" customHeight="1">
      <c r="A157" s="195"/>
      <c r="B157" s="195"/>
      <c r="C157" s="195"/>
      <c r="D157" s="195"/>
      <c r="E157" s="195"/>
      <c r="F157" s="195"/>
      <c r="G157" s="195"/>
      <c r="H157" s="195"/>
      <c r="I157" s="195"/>
    </row>
    <row r="158" spans="1:9" ht="16.5" customHeight="1">
      <c r="A158" s="195"/>
      <c r="B158" s="195"/>
      <c r="C158" s="195"/>
      <c r="D158" s="195"/>
      <c r="E158" s="195"/>
      <c r="F158" s="195"/>
      <c r="G158" s="195"/>
      <c r="H158" s="195"/>
      <c r="I158" s="195"/>
    </row>
    <row r="159" spans="1:9" ht="16.5" customHeight="1">
      <c r="A159" s="195"/>
      <c r="B159" s="195"/>
      <c r="C159" s="195"/>
      <c r="D159" s="195"/>
      <c r="E159" s="195"/>
      <c r="F159" s="195"/>
      <c r="G159" s="195"/>
      <c r="H159" s="195"/>
      <c r="I159" s="195"/>
    </row>
    <row r="160" spans="1:9" ht="16.5" customHeight="1">
      <c r="A160" s="195"/>
      <c r="B160" s="195"/>
      <c r="C160" s="195"/>
      <c r="D160" s="195"/>
      <c r="E160" s="195"/>
      <c r="F160" s="195"/>
      <c r="G160" s="195"/>
      <c r="H160" s="195"/>
      <c r="I160" s="195"/>
    </row>
    <row r="161" spans="1:9" ht="16.5" customHeight="1">
      <c r="A161" s="195"/>
      <c r="B161" s="195"/>
      <c r="C161" s="195"/>
      <c r="D161" s="195"/>
      <c r="E161" s="195"/>
      <c r="F161" s="195"/>
      <c r="G161" s="195"/>
      <c r="H161" s="195"/>
      <c r="I161" s="195"/>
    </row>
    <row r="162" spans="1:9" ht="16.5" customHeight="1">
      <c r="A162" s="195"/>
      <c r="B162" s="195"/>
      <c r="C162" s="195"/>
      <c r="D162" s="195"/>
      <c r="E162" s="195"/>
      <c r="F162" s="195"/>
      <c r="G162" s="195"/>
      <c r="H162" s="195"/>
      <c r="I162" s="195"/>
    </row>
    <row r="163" spans="1:9" ht="16.5" customHeight="1">
      <c r="A163" s="195"/>
      <c r="B163" s="195"/>
      <c r="C163" s="195"/>
      <c r="D163" s="195"/>
      <c r="E163" s="195"/>
      <c r="F163" s="195"/>
      <c r="G163" s="195"/>
      <c r="H163" s="195"/>
      <c r="I163" s="195"/>
    </row>
    <row r="164" spans="1:9" ht="16.5" customHeight="1">
      <c r="A164" s="195"/>
      <c r="B164" s="195"/>
      <c r="C164" s="195"/>
      <c r="D164" s="195"/>
      <c r="E164" s="195"/>
      <c r="F164" s="195"/>
      <c r="G164" s="195"/>
      <c r="H164" s="195"/>
      <c r="I164" s="195"/>
    </row>
    <row r="165" spans="1:9" ht="16.5" customHeight="1">
      <c r="A165" s="195"/>
      <c r="B165" s="195"/>
      <c r="C165" s="195"/>
      <c r="D165" s="195"/>
      <c r="E165" s="195"/>
      <c r="F165" s="195"/>
      <c r="G165" s="195"/>
      <c r="H165" s="195"/>
      <c r="I165" s="195"/>
    </row>
    <row r="166" spans="1:9" ht="16.5" customHeight="1">
      <c r="A166" s="195"/>
      <c r="B166" s="195"/>
      <c r="C166" s="195"/>
      <c r="D166" s="195"/>
      <c r="E166" s="195"/>
      <c r="F166" s="195"/>
      <c r="G166" s="195"/>
      <c r="H166" s="195"/>
      <c r="I166" s="195"/>
    </row>
    <row r="167" spans="1:9" ht="16.5" customHeight="1">
      <c r="A167" s="195"/>
      <c r="B167" s="195"/>
      <c r="C167" s="195"/>
      <c r="D167" s="195"/>
      <c r="E167" s="195"/>
      <c r="F167" s="195"/>
      <c r="G167" s="195"/>
      <c r="H167" s="195"/>
      <c r="I167" s="195"/>
    </row>
    <row r="168" spans="1:9" ht="16.5" customHeight="1">
      <c r="A168" s="195"/>
      <c r="B168" s="195"/>
      <c r="C168" s="195"/>
      <c r="D168" s="195"/>
      <c r="E168" s="195"/>
      <c r="F168" s="195"/>
      <c r="G168" s="195"/>
      <c r="H168" s="195"/>
      <c r="I168" s="195"/>
    </row>
    <row r="169" spans="1:9" ht="16.5" customHeight="1">
      <c r="A169" s="195"/>
      <c r="B169" s="195"/>
      <c r="C169" s="195"/>
      <c r="D169" s="195"/>
      <c r="E169" s="195"/>
      <c r="F169" s="195"/>
      <c r="G169" s="195"/>
      <c r="H169" s="195"/>
      <c r="I169" s="195"/>
    </row>
    <row r="170" spans="1:9" ht="16.5" customHeight="1">
      <c r="A170" s="195"/>
      <c r="B170" s="195"/>
      <c r="C170" s="195"/>
      <c r="D170" s="195"/>
      <c r="E170" s="195"/>
      <c r="F170" s="195"/>
      <c r="G170" s="195"/>
      <c r="H170" s="195"/>
      <c r="I170" s="195"/>
    </row>
    <row r="171" spans="1:9" ht="16.5" customHeight="1">
      <c r="A171" s="195"/>
      <c r="B171" s="195"/>
      <c r="C171" s="195"/>
      <c r="D171" s="195"/>
      <c r="E171" s="195"/>
      <c r="F171" s="195"/>
      <c r="G171" s="195"/>
      <c r="H171" s="195"/>
      <c r="I171" s="195"/>
    </row>
    <row r="172" spans="1:9" ht="16.5" customHeight="1">
      <c r="A172" s="195"/>
      <c r="B172" s="195"/>
      <c r="C172" s="195"/>
      <c r="D172" s="195"/>
      <c r="E172" s="195"/>
      <c r="F172" s="195"/>
      <c r="G172" s="195"/>
      <c r="H172" s="195"/>
      <c r="I172" s="195"/>
    </row>
    <row r="173" spans="1:9" ht="16.5" customHeight="1">
      <c r="A173" s="195"/>
      <c r="B173" s="195"/>
      <c r="C173" s="195"/>
      <c r="D173" s="195"/>
      <c r="E173" s="195"/>
      <c r="F173" s="195"/>
      <c r="G173" s="195"/>
      <c r="H173" s="195"/>
      <c r="I173" s="195"/>
    </row>
    <row r="174" spans="1:9" ht="16.5" customHeight="1">
      <c r="A174" s="195"/>
      <c r="B174" s="195"/>
      <c r="C174" s="195"/>
      <c r="D174" s="195"/>
      <c r="E174" s="195"/>
      <c r="F174" s="195"/>
      <c r="G174" s="195"/>
      <c r="H174" s="195"/>
      <c r="I174" s="195"/>
    </row>
    <row r="175" spans="1:9" ht="16.5" customHeight="1">
      <c r="A175" s="195"/>
      <c r="B175" s="195"/>
      <c r="C175" s="195"/>
      <c r="D175" s="195"/>
      <c r="E175" s="195"/>
      <c r="F175" s="195"/>
      <c r="G175" s="195"/>
      <c r="H175" s="195"/>
      <c r="I175" s="195"/>
    </row>
    <row r="176" spans="1:9" ht="16.5" customHeight="1">
      <c r="A176" s="195"/>
      <c r="B176" s="195"/>
      <c r="C176" s="195"/>
      <c r="D176" s="195"/>
      <c r="E176" s="195"/>
      <c r="F176" s="195"/>
      <c r="G176" s="195"/>
      <c r="H176" s="195"/>
      <c r="I176" s="195"/>
    </row>
    <row r="177" spans="1:9" ht="16.5" customHeight="1">
      <c r="A177" s="195"/>
      <c r="B177" s="195"/>
      <c r="C177" s="195"/>
      <c r="D177" s="195"/>
      <c r="E177" s="195"/>
      <c r="F177" s="195"/>
      <c r="G177" s="195"/>
      <c r="H177" s="195"/>
      <c r="I177" s="195"/>
    </row>
    <row r="178" spans="1:9" ht="16.5" customHeight="1">
      <c r="A178" s="195"/>
      <c r="B178" s="195"/>
      <c r="C178" s="195"/>
      <c r="D178" s="195"/>
      <c r="E178" s="195"/>
      <c r="F178" s="195"/>
      <c r="G178" s="195"/>
      <c r="H178" s="195"/>
      <c r="I178" s="195"/>
    </row>
    <row r="179" spans="1:9" ht="16.5" customHeight="1">
      <c r="A179" s="195"/>
      <c r="B179" s="195"/>
      <c r="C179" s="195"/>
      <c r="D179" s="195"/>
      <c r="E179" s="195"/>
      <c r="F179" s="195"/>
      <c r="G179" s="195"/>
      <c r="H179" s="195"/>
      <c r="I179" s="195"/>
    </row>
    <row r="180" spans="1:9" ht="16.5" customHeight="1">
      <c r="A180" s="195"/>
      <c r="B180" s="195"/>
      <c r="C180" s="195"/>
      <c r="D180" s="195"/>
      <c r="E180" s="195"/>
      <c r="F180" s="195"/>
      <c r="G180" s="195"/>
      <c r="H180" s="195"/>
      <c r="I180" s="195"/>
    </row>
    <row r="181" spans="1:9" ht="16.5" customHeight="1">
      <c r="A181" s="195"/>
      <c r="B181" s="195"/>
      <c r="C181" s="195"/>
      <c r="D181" s="195"/>
      <c r="E181" s="195"/>
      <c r="F181" s="195"/>
      <c r="G181" s="195"/>
      <c r="H181" s="195"/>
      <c r="I181" s="195"/>
    </row>
    <row r="182" spans="1:9" ht="16.5" customHeight="1">
      <c r="A182" s="195"/>
      <c r="B182" s="195"/>
      <c r="C182" s="195"/>
      <c r="D182" s="195"/>
      <c r="E182" s="195"/>
      <c r="F182" s="195"/>
      <c r="G182" s="195"/>
      <c r="H182" s="195"/>
      <c r="I182" s="195"/>
    </row>
    <row r="183" spans="1:9" ht="16.5" customHeight="1">
      <c r="A183" s="195"/>
      <c r="B183" s="195"/>
      <c r="C183" s="195"/>
      <c r="D183" s="195"/>
      <c r="E183" s="195"/>
      <c r="F183" s="195"/>
      <c r="G183" s="195"/>
      <c r="H183" s="195"/>
      <c r="I183" s="195"/>
    </row>
    <row r="184" spans="1:9" ht="16.5" customHeight="1">
      <c r="A184" s="195"/>
      <c r="B184" s="195"/>
      <c r="C184" s="195"/>
      <c r="D184" s="195"/>
      <c r="E184" s="195"/>
      <c r="F184" s="195"/>
      <c r="G184" s="195"/>
      <c r="H184" s="195"/>
      <c r="I184" s="195"/>
    </row>
    <row r="185" spans="1:9" ht="16.5" customHeight="1">
      <c r="A185" s="195"/>
      <c r="B185" s="195"/>
      <c r="C185" s="195"/>
      <c r="D185" s="195"/>
      <c r="E185" s="195"/>
      <c r="F185" s="195"/>
      <c r="G185" s="195"/>
      <c r="H185" s="195"/>
      <c r="I185" s="195"/>
    </row>
    <row r="186" spans="1:9" ht="16.5" customHeight="1">
      <c r="A186" s="195"/>
      <c r="B186" s="195"/>
      <c r="C186" s="195"/>
      <c r="D186" s="195"/>
      <c r="E186" s="195"/>
      <c r="F186" s="195"/>
      <c r="G186" s="195"/>
      <c r="H186" s="195"/>
      <c r="I186" s="195"/>
    </row>
    <row r="187" spans="1:9" ht="16.5" customHeight="1">
      <c r="A187" s="195"/>
      <c r="B187" s="195"/>
      <c r="C187" s="195"/>
      <c r="D187" s="195"/>
      <c r="E187" s="195"/>
      <c r="F187" s="195"/>
      <c r="G187" s="195"/>
      <c r="H187" s="195"/>
      <c r="I187" s="195"/>
    </row>
    <row r="188" spans="1:9" ht="16.5" customHeight="1">
      <c r="A188" s="195"/>
      <c r="B188" s="195"/>
      <c r="C188" s="195"/>
      <c r="D188" s="195"/>
      <c r="E188" s="195"/>
      <c r="F188" s="195"/>
      <c r="G188" s="195"/>
      <c r="H188" s="195"/>
      <c r="I188" s="195"/>
    </row>
    <row r="189" spans="1:9" ht="16.5" customHeight="1">
      <c r="A189" s="195"/>
      <c r="B189" s="195"/>
      <c r="C189" s="195"/>
      <c r="D189" s="195"/>
      <c r="E189" s="195"/>
      <c r="F189" s="195"/>
      <c r="G189" s="195"/>
      <c r="H189" s="195"/>
      <c r="I189" s="195"/>
    </row>
    <row r="190" spans="1:9" ht="16.5" customHeight="1">
      <c r="A190" s="195"/>
      <c r="B190" s="195"/>
      <c r="C190" s="195"/>
      <c r="D190" s="195"/>
      <c r="E190" s="195"/>
      <c r="F190" s="195"/>
      <c r="G190" s="195"/>
      <c r="H190" s="195"/>
      <c r="I190" s="195"/>
    </row>
    <row r="191" spans="1:9" ht="16.5" customHeight="1">
      <c r="A191" s="195"/>
      <c r="B191" s="195"/>
      <c r="C191" s="195"/>
      <c r="D191" s="195"/>
      <c r="E191" s="195"/>
      <c r="F191" s="195"/>
      <c r="G191" s="195"/>
      <c r="H191" s="195"/>
      <c r="I191" s="195"/>
    </row>
    <row r="192" spans="1:9" ht="16.5" customHeight="1">
      <c r="A192" s="195"/>
      <c r="B192" s="195"/>
      <c r="C192" s="195"/>
      <c r="D192" s="195"/>
      <c r="E192" s="195"/>
      <c r="F192" s="195"/>
      <c r="G192" s="195"/>
      <c r="H192" s="195"/>
      <c r="I192" s="195"/>
    </row>
    <row r="193" spans="1:9" ht="16.5" customHeight="1">
      <c r="A193" s="195"/>
      <c r="B193" s="195"/>
      <c r="C193" s="195"/>
      <c r="D193" s="195"/>
      <c r="E193" s="195"/>
      <c r="F193" s="195"/>
      <c r="G193" s="195"/>
      <c r="H193" s="195"/>
      <c r="I193" s="195"/>
    </row>
    <row r="194" spans="1:9" ht="16.5" customHeight="1">
      <c r="A194" s="195"/>
      <c r="B194" s="195"/>
      <c r="C194" s="195"/>
      <c r="D194" s="195"/>
      <c r="E194" s="195"/>
      <c r="F194" s="195"/>
      <c r="G194" s="195"/>
      <c r="H194" s="195"/>
      <c r="I194" s="195"/>
    </row>
    <row r="195" spans="1:9" ht="16.5" customHeight="1">
      <c r="A195" s="195"/>
      <c r="B195" s="195"/>
      <c r="C195" s="195"/>
      <c r="D195" s="195"/>
      <c r="E195" s="195"/>
      <c r="F195" s="195"/>
      <c r="G195" s="195"/>
      <c r="H195" s="195"/>
      <c r="I195" s="195"/>
    </row>
    <row r="196" spans="1:9" ht="16.5" customHeight="1">
      <c r="A196" s="195"/>
      <c r="B196" s="195"/>
      <c r="C196" s="195"/>
      <c r="D196" s="195"/>
      <c r="E196" s="195"/>
      <c r="F196" s="195"/>
      <c r="G196" s="195"/>
      <c r="H196" s="195"/>
    </row>
    <row r="197" spans="1:9" ht="16.5" customHeight="1"/>
    <row r="198" spans="1:9" ht="16.5" customHeight="1"/>
    <row r="199" spans="1:9" ht="16.5" customHeight="1"/>
    <row r="200" spans="1:9" ht="16.5" customHeight="1"/>
    <row r="201" spans="1:9" ht="16.5" customHeight="1"/>
    <row r="202" spans="1:9" ht="16.5" customHeight="1"/>
    <row r="203" spans="1:9" ht="16.5" customHeight="1"/>
    <row r="204" spans="1:9" ht="16.5" customHeight="1"/>
    <row r="205" spans="1:9" ht="16.5" customHeight="1"/>
    <row r="206" spans="1:9" ht="16.5" customHeight="1"/>
    <row r="207" spans="1:9" ht="16.5" customHeight="1"/>
    <row r="208" spans="1:9"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sheetData>
  <mergeCells count="6">
    <mergeCell ref="A11:I14"/>
    <mergeCell ref="A16:I33"/>
    <mergeCell ref="A35:I47"/>
    <mergeCell ref="A49:I71"/>
    <mergeCell ref="A1:I1"/>
    <mergeCell ref="A4:I9"/>
  </mergeCells>
  <pageMargins left="1.17" right="0.7" top="0.56000000000000005" bottom="0.34"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24"/>
  <sheetViews>
    <sheetView zoomScaleNormal="100" workbookViewId="0">
      <selection activeCell="D17" sqref="D17:H21"/>
    </sheetView>
  </sheetViews>
  <sheetFormatPr defaultRowHeight="12.75"/>
  <cols>
    <col min="1" max="1" width="4.28515625" customWidth="1"/>
    <col min="2" max="2" width="32.7109375" customWidth="1"/>
    <col min="3" max="3" width="8.28515625" customWidth="1"/>
    <col min="4" max="5" width="14" bestFit="1" customWidth="1"/>
    <col min="6" max="6" width="6.5703125" customWidth="1"/>
    <col min="7" max="7" width="14.140625" customWidth="1"/>
    <col min="8" max="8" width="8.7109375" customWidth="1"/>
  </cols>
  <sheetData>
    <row r="1" spans="1:10" ht="37.9" customHeight="1">
      <c r="A1" s="172" t="s">
        <v>34</v>
      </c>
      <c r="B1" s="172"/>
      <c r="C1" s="172"/>
      <c r="D1" s="172"/>
      <c r="E1" s="172"/>
      <c r="F1" s="172"/>
      <c r="G1" s="172"/>
      <c r="H1" s="172"/>
      <c r="J1" t="s">
        <v>33</v>
      </c>
    </row>
    <row r="2" spans="1:10" ht="28.5" customHeight="1">
      <c r="A2" s="172" t="s">
        <v>176</v>
      </c>
      <c r="B2" s="172"/>
      <c r="C2" s="172"/>
      <c r="D2" s="172"/>
      <c r="E2" s="172"/>
      <c r="F2" s="172"/>
      <c r="G2" s="172"/>
      <c r="H2" s="172"/>
    </row>
    <row r="3" spans="1:10" ht="28.15" customHeight="1">
      <c r="A3" t="s">
        <v>32</v>
      </c>
      <c r="B3" s="47" t="s">
        <v>31</v>
      </c>
      <c r="C3" s="46"/>
      <c r="D3" s="46"/>
      <c r="E3" s="46"/>
      <c r="F3" s="45"/>
      <c r="G3" s="45"/>
      <c r="H3" s="45"/>
    </row>
    <row r="4" spans="1:10" ht="16.5" customHeight="1">
      <c r="A4" s="40"/>
      <c r="B4" s="44"/>
      <c r="C4" s="173" t="s">
        <v>30</v>
      </c>
      <c r="D4" s="175" t="s">
        <v>177</v>
      </c>
      <c r="E4" s="176"/>
      <c r="F4" s="177"/>
      <c r="G4" s="178" t="s">
        <v>178</v>
      </c>
      <c r="H4" s="173" t="s">
        <v>29</v>
      </c>
    </row>
    <row r="5" spans="1:10" ht="27" customHeight="1">
      <c r="A5" s="37" t="s">
        <v>28</v>
      </c>
      <c r="B5" s="43" t="s">
        <v>27</v>
      </c>
      <c r="C5" s="174"/>
      <c r="D5" s="10" t="s">
        <v>26</v>
      </c>
      <c r="E5" s="10" t="s">
        <v>25</v>
      </c>
      <c r="F5" s="42" t="s">
        <v>24</v>
      </c>
      <c r="G5" s="179"/>
      <c r="H5" s="174"/>
    </row>
    <row r="6" spans="1:10" ht="38.25" customHeight="1">
      <c r="A6" s="8">
        <v>1</v>
      </c>
      <c r="B6" s="41" t="s">
        <v>22</v>
      </c>
      <c r="C6" s="8" t="s">
        <v>4</v>
      </c>
      <c r="D6" s="27">
        <v>219726928</v>
      </c>
      <c r="E6" s="27">
        <v>164890302</v>
      </c>
      <c r="F6" s="24">
        <v>75</v>
      </c>
      <c r="G6" s="27">
        <v>120674951</v>
      </c>
      <c r="H6" s="4">
        <v>136.6</v>
      </c>
    </row>
    <row r="7" spans="1:10" hidden="1">
      <c r="A7" s="37"/>
      <c r="B7" s="39" t="s">
        <v>23</v>
      </c>
      <c r="C7" s="17"/>
      <c r="D7" s="38"/>
      <c r="E7" s="38"/>
      <c r="F7" s="32"/>
      <c r="G7" s="38"/>
      <c r="H7" s="32"/>
    </row>
    <row r="8" spans="1:10" ht="21.75" customHeight="1">
      <c r="A8" s="34">
        <v>2</v>
      </c>
      <c r="B8" s="33" t="s">
        <v>22</v>
      </c>
      <c r="C8" s="32"/>
      <c r="D8" s="180">
        <v>196628888</v>
      </c>
      <c r="E8" s="180">
        <v>146774268</v>
      </c>
      <c r="F8" s="182">
        <v>74.599999999999994</v>
      </c>
      <c r="G8" s="180">
        <v>131883105</v>
      </c>
      <c r="H8" s="184">
        <v>111.3</v>
      </c>
    </row>
    <row r="9" spans="1:10" ht="15" customHeight="1">
      <c r="A9" s="37"/>
      <c r="B9" s="16" t="s">
        <v>21</v>
      </c>
      <c r="C9" s="37" t="s">
        <v>13</v>
      </c>
      <c r="D9" s="181"/>
      <c r="E9" s="181"/>
      <c r="F9" s="183"/>
      <c r="G9" s="181"/>
      <c r="H9" s="185"/>
    </row>
    <row r="10" spans="1:10" ht="21.75" customHeight="1">
      <c r="A10" s="34">
        <v>3</v>
      </c>
      <c r="B10" s="33" t="s">
        <v>20</v>
      </c>
      <c r="C10" s="10" t="s">
        <v>19</v>
      </c>
      <c r="D10" s="139"/>
      <c r="E10" s="140">
        <v>2400</v>
      </c>
      <c r="F10" s="139"/>
      <c r="G10" s="140">
        <v>2275</v>
      </c>
      <c r="H10" s="141">
        <v>105.5</v>
      </c>
    </row>
    <row r="11" spans="1:10" ht="15">
      <c r="A11" s="37"/>
      <c r="B11" s="16" t="s">
        <v>18</v>
      </c>
      <c r="C11" s="37" t="s">
        <v>13</v>
      </c>
      <c r="D11" s="139"/>
      <c r="E11" s="140">
        <v>2250</v>
      </c>
      <c r="F11" s="139"/>
      <c r="G11" s="140">
        <v>2121</v>
      </c>
      <c r="H11" s="141">
        <v>106.1</v>
      </c>
    </row>
    <row r="12" spans="1:10" ht="25.15" customHeight="1">
      <c r="A12" s="10">
        <v>4</v>
      </c>
      <c r="B12" s="36" t="s">
        <v>17</v>
      </c>
      <c r="C12" s="8" t="s">
        <v>4</v>
      </c>
      <c r="D12" s="35"/>
      <c r="E12" s="11">
        <v>65233</v>
      </c>
      <c r="F12" s="35"/>
      <c r="G12" s="11">
        <v>62179.7</v>
      </c>
      <c r="H12" s="11">
        <v>104.9</v>
      </c>
    </row>
    <row r="13" spans="1:10" ht="29.25" customHeight="1">
      <c r="A13" s="34">
        <v>5</v>
      </c>
      <c r="B13" s="33" t="s">
        <v>16</v>
      </c>
      <c r="C13" s="170" t="s">
        <v>169</v>
      </c>
      <c r="D13" s="27"/>
      <c r="E13" s="27"/>
      <c r="F13" s="24"/>
      <c r="G13" s="27"/>
      <c r="H13" s="4"/>
    </row>
    <row r="14" spans="1:10" ht="19.149999999999999" customHeight="1">
      <c r="A14" s="32"/>
      <c r="B14" s="16" t="s">
        <v>15</v>
      </c>
      <c r="C14" s="171"/>
      <c r="D14" s="27">
        <v>36440</v>
      </c>
      <c r="E14" s="27">
        <v>36810</v>
      </c>
      <c r="F14" s="24">
        <v>101</v>
      </c>
      <c r="G14" s="27">
        <v>26229</v>
      </c>
      <c r="H14" s="4">
        <v>140.30000000000001</v>
      </c>
    </row>
    <row r="15" spans="1:10" ht="20.25" customHeight="1">
      <c r="A15" s="31"/>
      <c r="B15" s="30" t="s">
        <v>14</v>
      </c>
      <c r="C15" s="29" t="s">
        <v>170</v>
      </c>
      <c r="D15" s="27">
        <v>48578</v>
      </c>
      <c r="E15" s="27">
        <v>26238</v>
      </c>
      <c r="F15" s="24">
        <v>54</v>
      </c>
      <c r="G15" s="27">
        <v>34842</v>
      </c>
      <c r="H15" s="4">
        <v>75.3</v>
      </c>
    </row>
    <row r="16" spans="1:10" ht="19.899999999999999" customHeight="1">
      <c r="A16" s="28"/>
      <c r="B16" s="16" t="s">
        <v>12</v>
      </c>
      <c r="C16" s="17" t="s">
        <v>11</v>
      </c>
      <c r="D16" s="27">
        <v>5117</v>
      </c>
      <c r="E16" s="27">
        <v>3474</v>
      </c>
      <c r="F16" s="24">
        <v>67.900000000000006</v>
      </c>
      <c r="G16" s="27">
        <v>3391</v>
      </c>
      <c r="H16" s="4">
        <v>102.4</v>
      </c>
    </row>
    <row r="17" spans="1:8" ht="26.25" customHeight="1">
      <c r="A17" s="26">
        <v>6</v>
      </c>
      <c r="B17" s="9" t="s">
        <v>10</v>
      </c>
      <c r="C17" s="8" t="s">
        <v>4</v>
      </c>
      <c r="D17" s="25">
        <v>12000000</v>
      </c>
      <c r="E17" s="25">
        <v>25796618</v>
      </c>
      <c r="F17" s="24">
        <v>215</v>
      </c>
      <c r="G17" s="25">
        <v>25092788</v>
      </c>
      <c r="H17" s="22">
        <v>102.8</v>
      </c>
    </row>
    <row r="18" spans="1:8" ht="26.25" customHeight="1">
      <c r="A18" s="17">
        <v>7</v>
      </c>
      <c r="B18" s="16" t="s">
        <v>9</v>
      </c>
      <c r="C18" s="8" t="s">
        <v>4</v>
      </c>
      <c r="D18" s="23">
        <v>29734960</v>
      </c>
      <c r="E18" s="23">
        <v>9176968</v>
      </c>
      <c r="F18" s="24">
        <v>30.9</v>
      </c>
      <c r="G18" s="23">
        <v>10035170</v>
      </c>
      <c r="H18" s="22">
        <v>91.4</v>
      </c>
    </row>
    <row r="19" spans="1:8" ht="26.25" customHeight="1">
      <c r="A19" s="10">
        <v>8</v>
      </c>
      <c r="B19" s="21" t="s">
        <v>8</v>
      </c>
      <c r="C19" s="10" t="s">
        <v>7</v>
      </c>
      <c r="D19" s="20"/>
      <c r="E19" s="18">
        <v>17.100000000000001</v>
      </c>
      <c r="F19" s="19"/>
      <c r="G19" s="18">
        <v>2.2000000000000002</v>
      </c>
      <c r="H19" s="4">
        <v>777.3</v>
      </c>
    </row>
    <row r="20" spans="1:8" ht="24.75" customHeight="1">
      <c r="A20" s="17">
        <v>9</v>
      </c>
      <c r="B20" s="16" t="s">
        <v>6</v>
      </c>
      <c r="C20" s="8" t="s">
        <v>4</v>
      </c>
      <c r="D20" s="15"/>
      <c r="E20" s="14">
        <v>36280835</v>
      </c>
      <c r="F20" s="13"/>
      <c r="G20" s="12">
        <v>30704512</v>
      </c>
      <c r="H20" s="11">
        <v>118.2</v>
      </c>
    </row>
    <row r="21" spans="1:8" ht="28.15" customHeight="1">
      <c r="A21" s="10">
        <v>10</v>
      </c>
      <c r="B21" s="9" t="s">
        <v>5</v>
      </c>
      <c r="C21" s="10" t="s">
        <v>4</v>
      </c>
      <c r="D21" s="7"/>
      <c r="E21" s="6">
        <v>2519.5</v>
      </c>
      <c r="F21" s="6"/>
      <c r="G21" s="5">
        <v>2249.4</v>
      </c>
      <c r="H21" s="4">
        <v>112</v>
      </c>
    </row>
    <row r="22" spans="1:8" ht="21.75" customHeight="1">
      <c r="A22" s="1"/>
      <c r="B22" s="1"/>
      <c r="C22" s="1"/>
      <c r="D22" s="1"/>
      <c r="E22" s="1"/>
      <c r="F22" s="1"/>
      <c r="G22" s="1"/>
      <c r="H22" s="1"/>
    </row>
    <row r="23" spans="1:8" ht="27.75" customHeight="1">
      <c r="A23" s="1"/>
      <c r="B23" s="3" t="s">
        <v>3</v>
      </c>
      <c r="C23" s="2"/>
      <c r="D23" s="2"/>
      <c r="E23" s="2"/>
      <c r="F23" s="2" t="s">
        <v>2</v>
      </c>
      <c r="G23" s="2"/>
      <c r="H23" s="1"/>
    </row>
    <row r="24" spans="1:8" ht="25.5" customHeight="1">
      <c r="A24" s="1"/>
      <c r="B24" s="3" t="s">
        <v>1</v>
      </c>
      <c r="C24" s="2"/>
      <c r="D24" s="2"/>
      <c r="E24" s="2"/>
      <c r="F24" s="2" t="s">
        <v>0</v>
      </c>
      <c r="G24" s="2"/>
      <c r="H24" s="1"/>
    </row>
  </sheetData>
  <mergeCells count="12">
    <mergeCell ref="C13:C14"/>
    <mergeCell ref="A1:H1"/>
    <mergeCell ref="A2:H2"/>
    <mergeCell ref="C4:C5"/>
    <mergeCell ref="D4:F4"/>
    <mergeCell ref="G4:G5"/>
    <mergeCell ref="H4:H5"/>
    <mergeCell ref="D8:D9"/>
    <mergeCell ref="E8:E9"/>
    <mergeCell ref="F8:F9"/>
    <mergeCell ref="G8:G9"/>
    <mergeCell ref="H8:H9"/>
  </mergeCells>
  <pageMargins left="0.68" right="0.24" top="1" bottom="0.48" header="1.26" footer="0.5"/>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dimension ref="A1:K30"/>
  <sheetViews>
    <sheetView workbookViewId="0">
      <selection activeCell="N31" sqref="N31"/>
    </sheetView>
  </sheetViews>
  <sheetFormatPr defaultRowHeight="12.75"/>
  <cols>
    <col min="1" max="5" width="9.140625" style="194"/>
    <col min="6" max="6" width="6.7109375" style="194" customWidth="1"/>
    <col min="7" max="7" width="9.140625" style="194"/>
    <col min="8" max="8" width="18.5703125" style="194" bestFit="1" customWidth="1"/>
    <col min="9" max="9" width="10.42578125" style="194" customWidth="1"/>
  </cols>
  <sheetData>
    <row r="1" spans="1:11" ht="65.25" customHeight="1">
      <c r="A1" s="198" t="s">
        <v>196</v>
      </c>
      <c r="B1" s="199"/>
      <c r="C1" s="199"/>
      <c r="D1" s="199"/>
      <c r="E1" s="199"/>
      <c r="F1" s="199"/>
      <c r="G1" s="199"/>
      <c r="H1" s="199"/>
      <c r="I1" s="199"/>
    </row>
    <row r="2" spans="1:11" ht="25.5" customHeight="1">
      <c r="A2" s="200" t="s">
        <v>40</v>
      </c>
      <c r="B2" s="200"/>
      <c r="C2" s="200"/>
      <c r="D2" s="200"/>
      <c r="E2" s="200"/>
      <c r="F2" s="200"/>
      <c r="G2" s="200"/>
      <c r="H2" s="200"/>
      <c r="I2" s="200"/>
    </row>
    <row r="3" spans="1:11" ht="19.5" customHeight="1">
      <c r="A3" s="201" t="s">
        <v>197</v>
      </c>
      <c r="B3" s="202"/>
      <c r="C3" s="202"/>
      <c r="D3" s="202"/>
      <c r="E3" s="202"/>
      <c r="F3" s="202"/>
      <c r="G3" s="202"/>
      <c r="H3" s="202"/>
      <c r="I3" s="202"/>
    </row>
    <row r="4" spans="1:11" ht="21" customHeight="1">
      <c r="A4" s="202"/>
      <c r="B4" s="202"/>
      <c r="C4" s="202"/>
      <c r="D4" s="202"/>
      <c r="E4" s="202"/>
      <c r="F4" s="202"/>
      <c r="G4" s="202"/>
      <c r="H4" s="202"/>
      <c r="I4" s="202"/>
    </row>
    <row r="5" spans="1:11" ht="21" customHeight="1">
      <c r="A5" s="202"/>
      <c r="B5" s="202"/>
      <c r="C5" s="202"/>
      <c r="D5" s="202"/>
      <c r="E5" s="202"/>
      <c r="F5" s="202"/>
      <c r="G5" s="202"/>
      <c r="H5" s="202"/>
      <c r="I5" s="202"/>
    </row>
    <row r="6" spans="1:11" ht="21" customHeight="1">
      <c r="A6" s="202"/>
      <c r="B6" s="202"/>
      <c r="C6" s="202"/>
      <c r="D6" s="202"/>
      <c r="E6" s="202"/>
      <c r="F6" s="202"/>
      <c r="G6" s="202"/>
      <c r="H6" s="202"/>
      <c r="I6" s="202"/>
    </row>
    <row r="7" spans="1:11" ht="21" customHeight="1">
      <c r="A7" s="202"/>
      <c r="B7" s="202"/>
      <c r="C7" s="202"/>
      <c r="D7" s="202"/>
      <c r="E7" s="202"/>
      <c r="F7" s="202"/>
      <c r="G7" s="202"/>
      <c r="H7" s="202"/>
      <c r="I7" s="202"/>
    </row>
    <row r="8" spans="1:11" ht="21" customHeight="1">
      <c r="A8" s="202"/>
      <c r="B8" s="202"/>
      <c r="C8" s="202"/>
      <c r="D8" s="202"/>
      <c r="E8" s="202"/>
      <c r="F8" s="202"/>
      <c r="G8" s="202"/>
      <c r="H8" s="202"/>
      <c r="I8" s="202"/>
    </row>
    <row r="9" spans="1:11" ht="18" customHeight="1">
      <c r="A9" s="203" t="s">
        <v>39</v>
      </c>
      <c r="B9" s="203"/>
      <c r="C9" s="203"/>
      <c r="D9" s="203"/>
      <c r="E9" s="203"/>
      <c r="F9" s="203"/>
      <c r="G9" s="203"/>
      <c r="H9" s="203"/>
      <c r="I9" s="204"/>
    </row>
    <row r="10" spans="1:11" ht="21" customHeight="1">
      <c r="A10" s="205" t="s">
        <v>198</v>
      </c>
      <c r="B10" s="206"/>
      <c r="C10" s="206"/>
      <c r="D10" s="206"/>
      <c r="E10" s="206"/>
      <c r="F10" s="206"/>
      <c r="G10" s="206"/>
      <c r="H10" s="206"/>
      <c r="I10" s="206"/>
    </row>
    <row r="11" spans="1:11" ht="21" customHeight="1">
      <c r="A11" s="206"/>
      <c r="B11" s="206"/>
      <c r="C11" s="206"/>
      <c r="D11" s="206"/>
      <c r="E11" s="206"/>
      <c r="F11" s="206"/>
      <c r="G11" s="206"/>
      <c r="H11" s="206"/>
      <c r="I11" s="206"/>
    </row>
    <row r="12" spans="1:11" ht="21" customHeight="1">
      <c r="A12" s="206"/>
      <c r="B12" s="206"/>
      <c r="C12" s="206"/>
      <c r="D12" s="206"/>
      <c r="E12" s="206"/>
      <c r="F12" s="206"/>
      <c r="G12" s="206"/>
      <c r="H12" s="206"/>
      <c r="I12" s="206"/>
    </row>
    <row r="13" spans="1:11" ht="21" customHeight="1">
      <c r="A13" s="206"/>
      <c r="B13" s="206"/>
      <c r="C13" s="206"/>
      <c r="D13" s="206"/>
      <c r="E13" s="206"/>
      <c r="F13" s="206"/>
      <c r="G13" s="206"/>
      <c r="H13" s="206"/>
      <c r="I13" s="206"/>
    </row>
    <row r="14" spans="1:11" ht="21" customHeight="1">
      <c r="A14" s="206"/>
      <c r="B14" s="206"/>
      <c r="C14" s="206"/>
      <c r="D14" s="206"/>
      <c r="E14" s="206"/>
      <c r="F14" s="206"/>
      <c r="G14" s="206"/>
      <c r="H14" s="206"/>
      <c r="I14" s="206"/>
    </row>
    <row r="15" spans="1:11" ht="27.75" customHeight="1">
      <c r="A15" s="207" t="s">
        <v>166</v>
      </c>
      <c r="B15" s="207"/>
      <c r="C15" s="207"/>
      <c r="D15" s="207"/>
      <c r="E15" s="207"/>
      <c r="F15" s="207"/>
      <c r="G15" s="207"/>
      <c r="H15" s="207"/>
      <c r="I15" s="207"/>
    </row>
    <row r="16" spans="1:11" ht="27.75" customHeight="1">
      <c r="A16" s="207" t="s">
        <v>167</v>
      </c>
      <c r="B16" s="207"/>
      <c r="C16" s="207"/>
      <c r="D16" s="207"/>
      <c r="E16" s="207"/>
      <c r="F16" s="207"/>
      <c r="G16" s="207"/>
      <c r="H16" s="207"/>
      <c r="I16" s="207"/>
      <c r="K16" s="48"/>
    </row>
    <row r="17" spans="1:11" ht="40.5" customHeight="1">
      <c r="A17" s="208" t="s">
        <v>199</v>
      </c>
      <c r="B17" s="209"/>
      <c r="C17" s="209"/>
      <c r="D17" s="209"/>
      <c r="E17" s="209"/>
      <c r="F17" s="209"/>
      <c r="G17" s="209"/>
      <c r="H17" s="209"/>
      <c r="I17" s="209"/>
      <c r="J17" s="48"/>
      <c r="K17" s="48"/>
    </row>
    <row r="18" spans="1:11" ht="27.75" customHeight="1">
      <c r="A18" s="209"/>
      <c r="B18" s="209"/>
      <c r="C18" s="209"/>
      <c r="D18" s="209"/>
      <c r="E18" s="209"/>
      <c r="F18" s="209"/>
      <c r="G18" s="209"/>
      <c r="H18" s="209"/>
      <c r="I18" s="209"/>
      <c r="J18" s="48"/>
      <c r="K18" s="48"/>
    </row>
    <row r="19" spans="1:11" ht="25.5" customHeight="1">
      <c r="A19" s="210" t="s">
        <v>200</v>
      </c>
      <c r="B19" s="210"/>
      <c r="C19" s="210"/>
      <c r="D19" s="210"/>
      <c r="E19" s="210"/>
      <c r="F19" s="210"/>
      <c r="G19" s="210"/>
      <c r="H19" s="210"/>
      <c r="I19" s="210"/>
    </row>
    <row r="20" spans="1:11" ht="39.6" customHeight="1">
      <c r="A20" s="211" t="s">
        <v>201</v>
      </c>
      <c r="B20" s="211"/>
      <c r="C20" s="211"/>
      <c r="D20" s="211"/>
      <c r="E20" s="211"/>
      <c r="F20" s="211"/>
      <c r="G20" s="211"/>
      <c r="H20" s="211"/>
      <c r="I20" s="211"/>
    </row>
    <row r="21" spans="1:11" ht="20.25" customHeight="1">
      <c r="A21" s="212" t="s">
        <v>202</v>
      </c>
      <c r="B21" s="212"/>
      <c r="C21" s="212"/>
      <c r="D21" s="212"/>
      <c r="E21" s="212"/>
      <c r="F21" s="212"/>
      <c r="G21" s="212"/>
      <c r="H21" s="212"/>
      <c r="I21" s="212"/>
    </row>
    <row r="22" spans="1:11" ht="21" customHeight="1">
      <c r="A22" s="212" t="s">
        <v>203</v>
      </c>
      <c r="B22" s="212"/>
      <c r="C22" s="212"/>
      <c r="D22" s="212"/>
      <c r="E22" s="212"/>
      <c r="F22" s="212"/>
      <c r="G22" s="212"/>
      <c r="H22" s="212"/>
      <c r="I22" s="212"/>
    </row>
    <row r="23" spans="1:11" s="48" customFormat="1" ht="25.5" customHeight="1">
      <c r="A23" s="212" t="s">
        <v>206</v>
      </c>
      <c r="B23" s="212"/>
      <c r="C23" s="212"/>
      <c r="D23" s="212"/>
      <c r="E23" s="212"/>
      <c r="F23" s="212"/>
      <c r="G23" s="212"/>
      <c r="H23" s="212"/>
      <c r="I23" s="212"/>
    </row>
    <row r="24" spans="1:11" ht="25.5" customHeight="1">
      <c r="A24" s="212" t="s">
        <v>207</v>
      </c>
      <c r="B24" s="212"/>
      <c r="C24" s="212"/>
      <c r="D24" s="212"/>
      <c r="E24" s="212"/>
      <c r="F24" s="212"/>
      <c r="G24" s="212"/>
      <c r="H24" s="212"/>
      <c r="I24" s="212"/>
    </row>
    <row r="25" spans="1:11" ht="25.5" customHeight="1">
      <c r="A25" s="212" t="s">
        <v>38</v>
      </c>
      <c r="B25" s="213"/>
      <c r="C25" s="213"/>
      <c r="D25" s="213"/>
      <c r="E25" s="213"/>
      <c r="F25" s="213"/>
      <c r="G25" s="214"/>
      <c r="H25" s="215"/>
      <c r="I25" s="213"/>
    </row>
    <row r="26" spans="1:11" ht="25.5" customHeight="1">
      <c r="A26" s="210" t="s">
        <v>204</v>
      </c>
      <c r="B26" s="210"/>
      <c r="C26" s="210"/>
      <c r="D26" s="210"/>
      <c r="E26" s="210"/>
      <c r="F26" s="210"/>
      <c r="G26" s="210"/>
      <c r="H26" s="210"/>
      <c r="I26" s="210"/>
    </row>
    <row r="27" spans="1:11" ht="0.75" customHeight="1">
      <c r="A27" s="213" t="s">
        <v>37</v>
      </c>
      <c r="B27" s="213"/>
      <c r="C27" s="213"/>
      <c r="D27" s="213"/>
      <c r="E27" s="213"/>
      <c r="F27" s="213"/>
      <c r="G27" s="214" t="s">
        <v>36</v>
      </c>
      <c r="H27" s="216">
        <v>0.98099999999999998</v>
      </c>
      <c r="I27" s="213"/>
    </row>
    <row r="28" spans="1:11" ht="25.5" customHeight="1">
      <c r="A28" s="217" t="s">
        <v>205</v>
      </c>
      <c r="B28" s="217"/>
      <c r="C28" s="217"/>
      <c r="D28" s="217"/>
      <c r="E28" s="217"/>
      <c r="F28" s="217"/>
      <c r="G28" s="217"/>
      <c r="H28" s="217"/>
      <c r="I28" s="217"/>
    </row>
    <row r="29" spans="1:11" ht="33.75" customHeight="1">
      <c r="A29" s="218" t="s">
        <v>208</v>
      </c>
      <c r="B29" s="218"/>
      <c r="C29" s="218"/>
      <c r="D29" s="218"/>
      <c r="E29" s="218"/>
      <c r="F29" s="218"/>
      <c r="G29" s="218"/>
      <c r="H29" s="218"/>
      <c r="I29" s="218"/>
    </row>
    <row r="30" spans="1:11" ht="24.75" customHeight="1">
      <c r="A30" s="219" t="s">
        <v>35</v>
      </c>
      <c r="B30" s="219"/>
      <c r="C30" s="219"/>
      <c r="D30" s="219"/>
      <c r="E30" s="219"/>
      <c r="F30" s="219"/>
      <c r="G30" s="219"/>
      <c r="H30" s="219"/>
      <c r="I30" s="219"/>
    </row>
  </sheetData>
  <mergeCells count="9">
    <mergeCell ref="A29:I29"/>
    <mergeCell ref="A2:I2"/>
    <mergeCell ref="A19:I19"/>
    <mergeCell ref="A20:I20"/>
    <mergeCell ref="A26:I26"/>
    <mergeCell ref="A1:I1"/>
    <mergeCell ref="A3:I8"/>
    <mergeCell ref="A10:I14"/>
    <mergeCell ref="A17:I18"/>
  </mergeCells>
  <pageMargins left="0.89" right="0.2" top="0.54" bottom="0.25" header="0.28999999999999998" footer="0.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3:E35"/>
  <sheetViews>
    <sheetView topLeftCell="A14" zoomScaleNormal="100" workbookViewId="0">
      <selection activeCell="B10" sqref="B10:D27"/>
    </sheetView>
  </sheetViews>
  <sheetFormatPr defaultColWidth="8.85546875" defaultRowHeight="12.75"/>
  <cols>
    <col min="1" max="1" width="39.7109375" style="48" customWidth="1"/>
    <col min="2" max="2" width="13.140625" style="48" customWidth="1"/>
    <col min="3" max="3" width="13.5703125" style="71" customWidth="1"/>
    <col min="4" max="4" width="13.7109375" style="71" customWidth="1"/>
    <col min="5" max="16384" width="8.85546875" style="48"/>
  </cols>
  <sheetData>
    <row r="3" spans="1:5" ht="35.25" customHeight="1">
      <c r="A3" s="144" t="s">
        <v>87</v>
      </c>
      <c r="B3" s="144"/>
      <c r="C3" s="144"/>
      <c r="D3" s="144"/>
    </row>
    <row r="4" spans="1:5" ht="19.5" customHeight="1">
      <c r="A4" s="144" t="s">
        <v>179</v>
      </c>
      <c r="B4" s="144"/>
      <c r="C4" s="144"/>
      <c r="D4" s="144"/>
    </row>
    <row r="5" spans="1:5" ht="12.75" customHeight="1">
      <c r="A5" s="158"/>
      <c r="B5" s="158"/>
      <c r="C5" s="158"/>
      <c r="D5" s="158"/>
    </row>
    <row r="6" spans="1:5" ht="10.5" customHeight="1">
      <c r="A6" s="90"/>
      <c r="B6" s="90"/>
      <c r="C6" s="90"/>
      <c r="D6" s="90" t="s">
        <v>59</v>
      </c>
      <c r="E6" s="89"/>
    </row>
    <row r="7" spans="1:5" ht="10.5" customHeight="1">
      <c r="A7" s="88"/>
      <c r="B7" s="88"/>
      <c r="C7" s="88"/>
      <c r="D7" s="88"/>
    </row>
    <row r="8" spans="1:5" ht="15.75" customHeight="1">
      <c r="A8" s="159" t="s">
        <v>86</v>
      </c>
      <c r="B8" s="159" t="s">
        <v>180</v>
      </c>
      <c r="C8" s="160" t="s">
        <v>181</v>
      </c>
      <c r="D8" s="161"/>
    </row>
    <row r="9" spans="1:5" ht="18.75" customHeight="1">
      <c r="A9" s="149"/>
      <c r="B9" s="149"/>
      <c r="C9" s="87" t="s">
        <v>26</v>
      </c>
      <c r="D9" s="87" t="s">
        <v>25</v>
      </c>
    </row>
    <row r="10" spans="1:5" ht="23.25" customHeight="1">
      <c r="A10" s="86" t="s">
        <v>85</v>
      </c>
      <c r="B10" s="77">
        <v>496464.83500000002</v>
      </c>
      <c r="C10" s="77">
        <v>220193.728</v>
      </c>
      <c r="D10" s="85">
        <v>131223.32</v>
      </c>
    </row>
    <row r="11" spans="1:5" ht="24" customHeight="1">
      <c r="A11" s="78" t="s">
        <v>84</v>
      </c>
      <c r="B11" s="77">
        <v>327506.26810296322</v>
      </c>
      <c r="C11" s="77">
        <v>151217.68799999999</v>
      </c>
      <c r="D11" s="76">
        <v>89883.911999999997</v>
      </c>
    </row>
    <row r="12" spans="1:5" ht="24" customHeight="1">
      <c r="A12" s="78" t="s">
        <v>83</v>
      </c>
      <c r="B12" s="77">
        <f>B10-B11</f>
        <v>168958.5668970368</v>
      </c>
      <c r="C12" s="77">
        <f>+C10-C11</f>
        <v>68976.040000000008</v>
      </c>
      <c r="D12" s="76">
        <f>D10-D11</f>
        <v>41339.40800000001</v>
      </c>
    </row>
    <row r="13" spans="1:5" ht="24" customHeight="1">
      <c r="A13" s="78" t="s">
        <v>82</v>
      </c>
      <c r="B13" s="77">
        <f>B14+B15+B16</f>
        <v>54820.093254933236</v>
      </c>
      <c r="C13" s="77">
        <f>C14+C15+C16</f>
        <v>26070.269</v>
      </c>
      <c r="D13" s="80">
        <f>D14+D15+D16</f>
        <v>25052.733999999997</v>
      </c>
    </row>
    <row r="14" spans="1:5" ht="24" customHeight="1">
      <c r="A14" s="78" t="s">
        <v>81</v>
      </c>
      <c r="B14" s="77">
        <v>12084.909430666665</v>
      </c>
      <c r="C14" s="77">
        <v>6042.4549999999999</v>
      </c>
      <c r="D14" s="80">
        <v>5222.8159999999998</v>
      </c>
    </row>
    <row r="15" spans="1:5" ht="24" customHeight="1">
      <c r="A15" s="78" t="s">
        <v>80</v>
      </c>
      <c r="B15" s="77">
        <v>14536.203623359896</v>
      </c>
      <c r="C15" s="77">
        <v>7212.0240000000003</v>
      </c>
      <c r="D15" s="80">
        <v>8538.1749999999993</v>
      </c>
    </row>
    <row r="16" spans="1:5" ht="24" customHeight="1">
      <c r="A16" s="78" t="s">
        <v>79</v>
      </c>
      <c r="B16" s="77">
        <v>28198.980200906677</v>
      </c>
      <c r="C16" s="77">
        <v>12815.79</v>
      </c>
      <c r="D16" s="80">
        <v>11291.743</v>
      </c>
    </row>
    <row r="17" spans="1:5" ht="24" customHeight="1">
      <c r="A17" s="78" t="s">
        <v>78</v>
      </c>
      <c r="B17" s="77">
        <v>1871.0696</v>
      </c>
      <c r="C17" s="84">
        <v>935.53499999999997</v>
      </c>
      <c r="D17" s="84">
        <v>1441.662</v>
      </c>
    </row>
    <row r="18" spans="1:5" ht="26.25" customHeight="1">
      <c r="A18" s="78" t="s">
        <v>77</v>
      </c>
      <c r="B18" s="80">
        <f>B12-B13+B17</f>
        <v>116009.54324210357</v>
      </c>
      <c r="C18" s="77">
        <f>C12-C13+C17</f>
        <v>43841.306000000011</v>
      </c>
      <c r="D18" s="76">
        <f>D12-D13+D17</f>
        <v>17728.336000000014</v>
      </c>
    </row>
    <row r="19" spans="1:5" ht="30" customHeight="1">
      <c r="A19" s="78" t="s">
        <v>76</v>
      </c>
      <c r="B19" s="83">
        <f>B20+B21-B22</f>
        <v>-20492.3</v>
      </c>
      <c r="C19" s="77">
        <f>C20+C21-C22</f>
        <v>-8859</v>
      </c>
      <c r="D19" s="83">
        <f>D20+D21-D22</f>
        <v>-6522.0850000000064</v>
      </c>
    </row>
    <row r="20" spans="1:5" ht="24.75" customHeight="1">
      <c r="A20" s="78" t="s">
        <v>75</v>
      </c>
      <c r="B20" s="77">
        <v>0</v>
      </c>
      <c r="C20" s="77">
        <v>0</v>
      </c>
      <c r="D20" s="80"/>
    </row>
    <row r="21" spans="1:5" ht="24.75" customHeight="1">
      <c r="A21" s="78" t="s">
        <v>74</v>
      </c>
      <c r="B21" s="77">
        <v>0</v>
      </c>
      <c r="C21" s="77">
        <v>0</v>
      </c>
      <c r="D21" s="80">
        <v>71715.679999999993</v>
      </c>
    </row>
    <row r="22" spans="1:5" ht="24.75" customHeight="1">
      <c r="A22" s="78" t="s">
        <v>73</v>
      </c>
      <c r="B22" s="77">
        <v>20492.3</v>
      </c>
      <c r="C22" s="77">
        <v>8859</v>
      </c>
      <c r="D22" s="80">
        <v>78237.764999999999</v>
      </c>
    </row>
    <row r="23" spans="1:5" ht="17.25" customHeight="1">
      <c r="A23" s="78" t="s">
        <v>72</v>
      </c>
      <c r="B23" s="80">
        <f>B18+B19</f>
        <v>95517.243242103563</v>
      </c>
      <c r="C23" s="77">
        <f>C18+C19</f>
        <v>34982.306000000011</v>
      </c>
      <c r="D23" s="80">
        <f>D18+D19</f>
        <v>11206.251000000007</v>
      </c>
    </row>
    <row r="24" spans="1:5" ht="39.6" customHeight="1">
      <c r="A24" s="79" t="s">
        <v>71</v>
      </c>
      <c r="B24" s="77">
        <v>0</v>
      </c>
      <c r="C24" s="142"/>
      <c r="D24" s="142">
        <v>2322.3055300000001</v>
      </c>
    </row>
    <row r="25" spans="1:5" ht="24" customHeight="1">
      <c r="A25" s="82" t="s">
        <v>70</v>
      </c>
      <c r="B25" s="77">
        <f>B23+B24</f>
        <v>95517.243242103563</v>
      </c>
      <c r="C25" s="80">
        <f>C23+C24</f>
        <v>34982.306000000011</v>
      </c>
      <c r="D25" s="80">
        <f>D23+D24</f>
        <v>13528.556530000007</v>
      </c>
      <c r="E25" s="81"/>
    </row>
    <row r="26" spans="1:5" ht="25.5" customHeight="1">
      <c r="A26" s="78" t="s">
        <v>69</v>
      </c>
      <c r="B26" s="76">
        <f>B25*15%</f>
        <v>14327.586486315535</v>
      </c>
      <c r="C26" s="77">
        <f>C25*15%</f>
        <v>5247.3459000000012</v>
      </c>
      <c r="D26" s="76">
        <f>D25*15%</f>
        <v>2029.283479500001</v>
      </c>
    </row>
    <row r="27" spans="1:5" ht="29.25" customHeight="1">
      <c r="A27" s="78" t="s">
        <v>67</v>
      </c>
      <c r="B27" s="80">
        <f>B23-B26</f>
        <v>81189.656755788033</v>
      </c>
      <c r="C27" s="77">
        <f>C23-C26</f>
        <v>29734.960100000011</v>
      </c>
      <c r="D27" s="77">
        <f>D23-D26</f>
        <v>9176.9675205000058</v>
      </c>
    </row>
    <row r="28" spans="1:5" hidden="1"/>
    <row r="29" spans="1:5" hidden="1">
      <c r="A29" s="75"/>
      <c r="B29" s="75"/>
      <c r="C29" s="74"/>
      <c r="D29" s="74"/>
    </row>
    <row r="30" spans="1:5">
      <c r="B30" s="71"/>
    </row>
    <row r="33" spans="1:4">
      <c r="A33" s="72" t="s">
        <v>66</v>
      </c>
      <c r="B33" s="73"/>
      <c r="C33" s="48"/>
      <c r="D33" s="48"/>
    </row>
    <row r="34" spans="1:4" ht="18" customHeight="1">
      <c r="A34" s="72" t="s">
        <v>65</v>
      </c>
      <c r="B34" s="72"/>
      <c r="C34" s="48"/>
      <c r="D34" s="48"/>
    </row>
    <row r="35" spans="1:4" ht="18.75" customHeight="1">
      <c r="A35" s="72" t="s">
        <v>64</v>
      </c>
      <c r="B35" s="72"/>
      <c r="C35" s="48"/>
      <c r="D35" s="48"/>
    </row>
  </sheetData>
  <mergeCells count="6">
    <mergeCell ref="A3:D3"/>
    <mergeCell ref="A4:D4"/>
    <mergeCell ref="A5:D5"/>
    <mergeCell ref="A8:A9"/>
    <mergeCell ref="B8:B9"/>
    <mergeCell ref="C8:D8"/>
  </mergeCells>
  <printOptions horizontalCentered="1" verticalCentered="1"/>
  <pageMargins left="0.36" right="0.2" top="0.86" bottom="2.14" header="0.82" footer="2.0299999999999998"/>
  <pageSetup paperSize="9" scale="89" orientation="portrait" blackAndWhite="1" r:id="rId1"/>
  <headerFooter alignWithMargins="0"/>
</worksheet>
</file>

<file path=xl/worksheets/sheet5.xml><?xml version="1.0" encoding="utf-8"?>
<worksheet xmlns="http://schemas.openxmlformats.org/spreadsheetml/2006/main" xmlns:r="http://schemas.openxmlformats.org/officeDocument/2006/relationships">
  <dimension ref="A2:D51"/>
  <sheetViews>
    <sheetView topLeftCell="A28" zoomScaleNormal="100" workbookViewId="0">
      <selection activeCell="B28" sqref="B28:C46"/>
    </sheetView>
  </sheetViews>
  <sheetFormatPr defaultRowHeight="12.75"/>
  <cols>
    <col min="1" max="1" width="49.5703125" style="48" customWidth="1"/>
    <col min="2" max="2" width="19.85546875" style="48" customWidth="1"/>
    <col min="3" max="3" width="21.28515625" style="48" customWidth="1"/>
    <col min="4" max="16384" width="9.140625" style="48"/>
  </cols>
  <sheetData>
    <row r="2" spans="1:3" ht="16.5">
      <c r="A2" s="155" t="s">
        <v>182</v>
      </c>
      <c r="B2" s="155"/>
      <c r="C2" s="155"/>
    </row>
    <row r="3" spans="1:3" ht="16.5">
      <c r="A3" s="155"/>
      <c r="B3" s="155"/>
      <c r="C3" s="155"/>
    </row>
    <row r="4" spans="1:3" ht="16.149999999999999" customHeight="1">
      <c r="A4" s="108" t="s">
        <v>125</v>
      </c>
      <c r="B4" s="156" t="s">
        <v>183</v>
      </c>
      <c r="C4" s="157"/>
    </row>
    <row r="5" spans="1:3" ht="13.15" customHeight="1">
      <c r="A5" s="107"/>
      <c r="B5" s="106" t="s">
        <v>124</v>
      </c>
      <c r="C5" s="105" t="s">
        <v>25</v>
      </c>
    </row>
    <row r="6" spans="1:3" ht="16.149999999999999" customHeight="1">
      <c r="A6" s="104" t="s">
        <v>123</v>
      </c>
      <c r="B6" s="99">
        <f>B7+B15+B29</f>
        <v>13573321.685000001</v>
      </c>
      <c r="C6" s="99">
        <f>C7+C15+C29</f>
        <v>25302261.771600001</v>
      </c>
    </row>
    <row r="7" spans="1:3" ht="19.149999999999999" customHeight="1">
      <c r="A7" s="100" t="s">
        <v>122</v>
      </c>
      <c r="B7" s="99">
        <f>SUM(B8:B14)</f>
        <v>6042454.676</v>
      </c>
      <c r="C7" s="99">
        <f>SUM(C8:C14)</f>
        <v>5222816.2155999998</v>
      </c>
    </row>
    <row r="8" spans="1:3" ht="24" customHeight="1">
      <c r="A8" s="102" t="s">
        <v>116</v>
      </c>
      <c r="B8" s="97">
        <v>2538075.4</v>
      </c>
      <c r="C8" s="97">
        <v>2241295.88</v>
      </c>
    </row>
    <row r="9" spans="1:3" ht="15.75" customHeight="1">
      <c r="A9" s="102" t="s">
        <v>121</v>
      </c>
      <c r="B9" s="97">
        <f>B8*12%</f>
        <v>304569.04799999995</v>
      </c>
      <c r="C9" s="97">
        <f>C8*12%</f>
        <v>268955.50559999997</v>
      </c>
    </row>
    <row r="10" spans="1:3" ht="15.75" customHeight="1">
      <c r="A10" s="102" t="s">
        <v>113</v>
      </c>
      <c r="B10" s="97">
        <v>69562.752999999997</v>
      </c>
      <c r="C10" s="97">
        <v>73253.19</v>
      </c>
    </row>
    <row r="11" spans="1:3" ht="15.75" customHeight="1">
      <c r="A11" s="102" t="s">
        <v>120</v>
      </c>
      <c r="B11" s="97">
        <v>624606.66399999999</v>
      </c>
      <c r="C11" s="97">
        <v>708649.13</v>
      </c>
    </row>
    <row r="12" spans="1:3" ht="15.75" customHeight="1">
      <c r="A12" s="102" t="s">
        <v>119</v>
      </c>
      <c r="B12" s="97">
        <v>588547.1</v>
      </c>
      <c r="C12" s="97">
        <v>330684.73</v>
      </c>
    </row>
    <row r="13" spans="1:3" ht="15.75" customHeight="1">
      <c r="A13" s="102" t="s">
        <v>107</v>
      </c>
      <c r="B13" s="97">
        <v>1703768.7109999999</v>
      </c>
      <c r="C13" s="97">
        <v>1516633.09</v>
      </c>
    </row>
    <row r="14" spans="1:3" ht="15.75" customHeight="1">
      <c r="A14" s="102" t="s">
        <v>118</v>
      </c>
      <c r="B14" s="97">
        <v>213325</v>
      </c>
      <c r="C14" s="97">
        <v>83344.69</v>
      </c>
    </row>
    <row r="15" spans="1:3" ht="22.5" customHeight="1">
      <c r="A15" s="100" t="s">
        <v>117</v>
      </c>
      <c r="B15" s="103">
        <f>SUM(B16:B27)</f>
        <v>7212024.5090000005</v>
      </c>
      <c r="C15" s="99">
        <f>SUM(C16:C28)</f>
        <v>19829917.556000002</v>
      </c>
    </row>
    <row r="16" spans="1:3" ht="15.75" customHeight="1">
      <c r="A16" s="102" t="s">
        <v>116</v>
      </c>
      <c r="B16" s="101">
        <v>3896139.5</v>
      </c>
      <c r="C16" s="97">
        <v>3617648.4</v>
      </c>
    </row>
    <row r="17" spans="1:3" ht="15.75" customHeight="1">
      <c r="A17" s="102" t="s">
        <v>115</v>
      </c>
      <c r="B17" s="101">
        <f>B16*12%</f>
        <v>467536.74</v>
      </c>
      <c r="C17" s="101">
        <f>C16*12%</f>
        <v>434117.80799999996</v>
      </c>
    </row>
    <row r="18" spans="1:3" ht="15.75" customHeight="1">
      <c r="A18" s="78" t="s">
        <v>114</v>
      </c>
      <c r="B18" s="101">
        <v>209798.39999999999</v>
      </c>
      <c r="C18" s="97">
        <f>190504.75*1.12</f>
        <v>213365.32</v>
      </c>
    </row>
    <row r="19" spans="1:3" ht="15.75" customHeight="1">
      <c r="A19" s="102" t="s">
        <v>113</v>
      </c>
      <c r="B19" s="101">
        <v>3454.3130000000001</v>
      </c>
      <c r="C19" s="97">
        <v>3468.25</v>
      </c>
    </row>
    <row r="20" spans="1:3" ht="19.149999999999999" customHeight="1">
      <c r="A20" s="102" t="s">
        <v>112</v>
      </c>
      <c r="B20" s="101">
        <v>439453.85600000003</v>
      </c>
      <c r="C20" s="97">
        <v>200000</v>
      </c>
    </row>
    <row r="21" spans="1:3" ht="15.75" customHeight="1">
      <c r="A21" s="102" t="s">
        <v>111</v>
      </c>
      <c r="B21" s="101">
        <v>831618.3</v>
      </c>
      <c r="C21" s="97">
        <v>834027.8</v>
      </c>
    </row>
    <row r="22" spans="1:3" ht="15.75" customHeight="1">
      <c r="A22" s="102" t="s">
        <v>110</v>
      </c>
      <c r="B22" s="101">
        <v>24942.5</v>
      </c>
      <c r="C22" s="97">
        <v>15961.789000000001</v>
      </c>
    </row>
    <row r="23" spans="1:3" ht="15.75" customHeight="1">
      <c r="A23" s="102" t="s">
        <v>109</v>
      </c>
      <c r="B23" s="101">
        <v>127145.5</v>
      </c>
      <c r="C23" s="97">
        <v>99403.72</v>
      </c>
    </row>
    <row r="24" spans="1:3" ht="15.75" customHeight="1">
      <c r="A24" s="78" t="s">
        <v>108</v>
      </c>
      <c r="B24" s="101">
        <v>6489.3</v>
      </c>
      <c r="C24" s="97">
        <v>13206.36</v>
      </c>
    </row>
    <row r="25" spans="1:3" ht="15.75" customHeight="1">
      <c r="A25" s="102" t="s">
        <v>107</v>
      </c>
      <c r="B25" s="101">
        <v>783839.2</v>
      </c>
      <c r="C25" s="97">
        <v>851697.6</v>
      </c>
    </row>
    <row r="26" spans="1:3" ht="15.75" customHeight="1">
      <c r="A26" s="102" t="s">
        <v>184</v>
      </c>
      <c r="B26" s="101">
        <v>421606.9</v>
      </c>
      <c r="C26" s="97">
        <v>157463.79299999998</v>
      </c>
    </row>
    <row r="27" spans="1:3" ht="26.25" customHeight="1">
      <c r="A27" s="143" t="s">
        <v>185</v>
      </c>
      <c r="B27" s="101"/>
      <c r="C27" s="97">
        <v>2097813.79</v>
      </c>
    </row>
    <row r="28" spans="1:3" ht="22.5" customHeight="1">
      <c r="A28" s="100" t="s">
        <v>91</v>
      </c>
      <c r="B28" s="99">
        <f>SUM(B29:B33)+B37+B38+B39+B40+B41+B42+B43+B44+B45+B46</f>
        <v>12815790.162999999</v>
      </c>
      <c r="C28" s="99">
        <f>SUM(C29:C33)+C37+C38+C39+C40+C41+C42+C43+C44+C45+C46</f>
        <v>11291742.926000001</v>
      </c>
    </row>
    <row r="29" spans="1:3" ht="24" customHeight="1">
      <c r="A29" s="78" t="s">
        <v>106</v>
      </c>
      <c r="B29" s="97">
        <v>318842.5</v>
      </c>
      <c r="C29" s="97">
        <v>249528</v>
      </c>
    </row>
    <row r="30" spans="1:3" ht="19.149999999999999" customHeight="1">
      <c r="A30" s="78" t="s">
        <v>105</v>
      </c>
      <c r="B30" s="97">
        <v>340593.1</v>
      </c>
      <c r="C30" s="97">
        <v>489118.82</v>
      </c>
    </row>
    <row r="31" spans="1:3" ht="15.75" customHeight="1">
      <c r="A31" s="78" t="s">
        <v>104</v>
      </c>
      <c r="B31" s="97">
        <v>318842.5</v>
      </c>
      <c r="C31" s="97">
        <v>158474.98000000001</v>
      </c>
    </row>
    <row r="32" spans="1:3" ht="15.75" customHeight="1">
      <c r="A32" s="78" t="s">
        <v>103</v>
      </c>
      <c r="B32" s="97">
        <v>881010.6</v>
      </c>
      <c r="C32" s="97">
        <v>1871087.19</v>
      </c>
    </row>
    <row r="33" spans="1:4" ht="15.75" customHeight="1">
      <c r="A33" s="78" t="s">
        <v>102</v>
      </c>
      <c r="B33" s="97">
        <f>SUM(B34:B36)</f>
        <v>1227018.047</v>
      </c>
      <c r="C33" s="97">
        <f>SUM(C34:C36)</f>
        <v>1241127.43</v>
      </c>
    </row>
    <row r="34" spans="1:4" ht="15.75" customHeight="1">
      <c r="A34" s="78" t="s">
        <v>101</v>
      </c>
      <c r="B34" s="97">
        <v>530584.9</v>
      </c>
      <c r="C34" s="97">
        <v>617205.49</v>
      </c>
    </row>
    <row r="35" spans="1:4" ht="15.75" customHeight="1">
      <c r="A35" s="78" t="s">
        <v>100</v>
      </c>
      <c r="B35" s="97">
        <v>559668.9</v>
      </c>
      <c r="C35" s="97">
        <v>487948.1</v>
      </c>
    </row>
    <row r="36" spans="1:4" ht="26.45" customHeight="1">
      <c r="A36" s="78" t="s">
        <v>99</v>
      </c>
      <c r="B36" s="97">
        <v>136764.247</v>
      </c>
      <c r="C36" s="97">
        <v>135973.84</v>
      </c>
    </row>
    <row r="37" spans="1:4" ht="15.75" customHeight="1">
      <c r="A37" s="79" t="s">
        <v>98</v>
      </c>
      <c r="B37" s="97">
        <v>1860000</v>
      </c>
      <c r="C37" s="97">
        <v>1629052.05</v>
      </c>
    </row>
    <row r="38" spans="1:4" ht="15.75" customHeight="1">
      <c r="A38" s="78" t="s">
        <v>96</v>
      </c>
      <c r="B38" s="97">
        <v>57600</v>
      </c>
      <c r="C38" s="97">
        <v>41880</v>
      </c>
    </row>
    <row r="39" spans="1:4" ht="15.75" customHeight="1">
      <c r="A39" s="78" t="s">
        <v>97</v>
      </c>
      <c r="B39" s="97">
        <v>1234964.3</v>
      </c>
      <c r="C39" s="97">
        <v>1225159.1499999999</v>
      </c>
    </row>
    <row r="40" spans="1:4" ht="15.75" customHeight="1">
      <c r="A40" s="78" t="s">
        <v>96</v>
      </c>
      <c r="B40" s="97">
        <f>+B39*12%</f>
        <v>148195.71599999999</v>
      </c>
      <c r="C40" s="97">
        <f>C39*12%</f>
        <v>147019.09799999997</v>
      </c>
      <c r="D40" s="98"/>
    </row>
    <row r="41" spans="1:4" ht="15.75" customHeight="1">
      <c r="A41" s="78" t="s">
        <v>95</v>
      </c>
      <c r="B41" s="97">
        <v>2000000</v>
      </c>
      <c r="C41" s="97">
        <v>329584.96000000002</v>
      </c>
    </row>
    <row r="42" spans="1:4" ht="15.75" customHeight="1">
      <c r="A42" s="78" t="s">
        <v>94</v>
      </c>
      <c r="B42" s="97">
        <v>22730.7</v>
      </c>
      <c r="C42" s="97">
        <v>75988.740000000005</v>
      </c>
    </row>
    <row r="43" spans="1:4" ht="15.75" customHeight="1">
      <c r="A43" s="78" t="s">
        <v>172</v>
      </c>
      <c r="B43" s="97">
        <v>1172517.5</v>
      </c>
      <c r="C43" s="97">
        <v>1274552.6499999999</v>
      </c>
    </row>
    <row r="44" spans="1:4" ht="15.75" customHeight="1">
      <c r="A44" s="79" t="s">
        <v>93</v>
      </c>
      <c r="B44" s="97">
        <f>B43*12%</f>
        <v>140702.1</v>
      </c>
      <c r="C44" s="97">
        <f>C43*12%</f>
        <v>152946.31799999997</v>
      </c>
    </row>
    <row r="45" spans="1:4" ht="15.75" customHeight="1">
      <c r="A45" s="78" t="s">
        <v>92</v>
      </c>
      <c r="B45" s="97">
        <v>1058355.5</v>
      </c>
      <c r="C45" s="97">
        <v>626019.68599999999</v>
      </c>
    </row>
    <row r="46" spans="1:4" ht="15.75" customHeight="1">
      <c r="A46" s="78" t="s">
        <v>91</v>
      </c>
      <c r="B46" s="97">
        <v>2034417.6</v>
      </c>
      <c r="C46" s="97">
        <v>1780203.8540000001</v>
      </c>
    </row>
    <row r="47" spans="1:4" ht="15" customHeight="1">
      <c r="A47" s="92" t="s">
        <v>90</v>
      </c>
      <c r="B47" s="92"/>
      <c r="C47" s="96"/>
    </row>
    <row r="48" spans="1:4" ht="12.6" customHeight="1">
      <c r="A48" s="92" t="s">
        <v>89</v>
      </c>
      <c r="B48" s="95"/>
      <c r="C48" s="94"/>
    </row>
    <row r="49" spans="1:3">
      <c r="A49" s="92" t="s">
        <v>88</v>
      </c>
      <c r="B49" s="92"/>
      <c r="C49" s="93"/>
    </row>
    <row r="50" spans="1:3">
      <c r="A50"/>
      <c r="B50"/>
      <c r="C50" s="91"/>
    </row>
    <row r="51" spans="1:3">
      <c r="B51" s="92"/>
      <c r="C51" s="91"/>
    </row>
  </sheetData>
  <mergeCells count="3">
    <mergeCell ref="A2:C2"/>
    <mergeCell ref="A3:C3"/>
    <mergeCell ref="B4:C4"/>
  </mergeCells>
  <pageMargins left="0.9" right="0.22" top="0.23" bottom="0.2" header="0.2" footer="0.2"/>
  <pageSetup paperSize="9" scale="93" orientation="portrait" verticalDpi="0" r:id="rId1"/>
  <headerFooter alignWithMargins="0"/>
  <rowBreaks count="1" manualBreakCount="1">
    <brk id="49" max="16383" man="1"/>
  </rowBreaks>
</worksheet>
</file>

<file path=xl/worksheets/sheet6.xml><?xml version="1.0" encoding="utf-8"?>
<worksheet xmlns="http://schemas.openxmlformats.org/spreadsheetml/2006/main" xmlns:r="http://schemas.openxmlformats.org/officeDocument/2006/relationships">
  <dimension ref="A3:G29"/>
  <sheetViews>
    <sheetView tabSelected="1" workbookViewId="0">
      <selection activeCell="B8" sqref="B8:D17"/>
    </sheetView>
  </sheetViews>
  <sheetFormatPr defaultRowHeight="12.75"/>
  <cols>
    <col min="1" max="1" width="57" style="48" customWidth="1"/>
    <col min="2" max="2" width="12.28515625" style="48" customWidth="1"/>
    <col min="3" max="3" width="13.42578125" style="71" bestFit="1" customWidth="1"/>
    <col min="4" max="4" width="14.5703125" style="71" customWidth="1"/>
    <col min="5" max="16384" width="9.140625" style="48"/>
  </cols>
  <sheetData>
    <row r="3" spans="1:7" ht="15.75">
      <c r="A3" s="144" t="s">
        <v>165</v>
      </c>
      <c r="B3" s="144"/>
      <c r="C3" s="144"/>
      <c r="D3" s="144"/>
    </row>
    <row r="4" spans="1:7" ht="15.75">
      <c r="A4" s="145"/>
      <c r="B4" s="145"/>
      <c r="C4" s="145"/>
      <c r="D4" s="145"/>
    </row>
    <row r="5" spans="1:7" ht="15.75" thickBot="1">
      <c r="A5" s="130"/>
      <c r="B5" s="130"/>
      <c r="C5" s="138"/>
      <c r="D5" s="137" t="s">
        <v>59</v>
      </c>
    </row>
    <row r="6" spans="1:7" ht="18.75" customHeight="1">
      <c r="A6" s="146" t="s">
        <v>86</v>
      </c>
      <c r="B6" s="148" t="s">
        <v>188</v>
      </c>
      <c r="C6" s="150" t="s">
        <v>171</v>
      </c>
      <c r="D6" s="151"/>
    </row>
    <row r="7" spans="1:7" ht="19.5" customHeight="1">
      <c r="A7" s="147"/>
      <c r="B7" s="149"/>
      <c r="C7" s="87" t="s">
        <v>26</v>
      </c>
      <c r="D7" s="136" t="s">
        <v>25</v>
      </c>
    </row>
    <row r="8" spans="1:7" ht="25.5" customHeight="1">
      <c r="A8" s="135" t="s">
        <v>164</v>
      </c>
      <c r="B8" s="134">
        <v>164021.60492742798</v>
      </c>
      <c r="C8" s="134">
        <v>73427.66</v>
      </c>
      <c r="D8" s="133">
        <v>52357.972999999998</v>
      </c>
    </row>
    <row r="9" spans="1:7" ht="27" customHeight="1">
      <c r="A9" s="135" t="s">
        <v>163</v>
      </c>
      <c r="B9" s="134">
        <v>65555.548574509579</v>
      </c>
      <c r="C9" s="134">
        <v>31994.762999999999</v>
      </c>
      <c r="D9" s="133">
        <v>25989.647000000001</v>
      </c>
    </row>
    <row r="10" spans="1:7" ht="27" customHeight="1">
      <c r="A10" s="135" t="s">
        <v>162</v>
      </c>
      <c r="B10" s="134">
        <v>25154.035465600005</v>
      </c>
      <c r="C10" s="134">
        <v>11613.474</v>
      </c>
      <c r="D10" s="133">
        <v>10156.349</v>
      </c>
    </row>
    <row r="11" spans="1:7" ht="26.25" customHeight="1">
      <c r="A11" s="135" t="s">
        <v>161</v>
      </c>
      <c r="B11" s="134">
        <f>B10*12%</f>
        <v>3018.4842558720006</v>
      </c>
      <c r="C11" s="134">
        <f>C10*12%</f>
        <v>1393.61688</v>
      </c>
      <c r="D11" s="133">
        <v>1217.1880000000001</v>
      </c>
    </row>
    <row r="12" spans="1:7" ht="26.25" customHeight="1">
      <c r="A12" s="135" t="s">
        <v>160</v>
      </c>
      <c r="B12" s="134">
        <v>16652.149599179211</v>
      </c>
      <c r="C12" s="134">
        <v>7782.8689999999997</v>
      </c>
      <c r="D12" s="133">
        <v>5135.1019999999999</v>
      </c>
    </row>
    <row r="13" spans="1:7" ht="26.25" customHeight="1">
      <c r="A13" s="135" t="s">
        <v>159</v>
      </c>
      <c r="B13" s="134">
        <v>6073.969718510406</v>
      </c>
      <c r="C13" s="134">
        <v>2767.4290000000001</v>
      </c>
      <c r="D13" s="133">
        <v>2095.64</v>
      </c>
    </row>
    <row r="14" spans="1:7" ht="26.25" customHeight="1">
      <c r="A14" s="135" t="s">
        <v>158</v>
      </c>
      <c r="B14" s="134">
        <v>47030.475561864027</v>
      </c>
      <c r="C14" s="134">
        <v>22237.875</v>
      </c>
      <c r="D14" s="133">
        <v>18825.108</v>
      </c>
    </row>
    <row r="15" spans="1:7" ht="26.25" customHeight="1">
      <c r="A15" s="135" t="s">
        <v>157</v>
      </c>
      <c r="B15" s="134">
        <v>18665.763814019996</v>
      </c>
      <c r="C15" s="134">
        <v>9332.8819999999996</v>
      </c>
      <c r="D15" s="133">
        <v>9332.8819999999996</v>
      </c>
      <c r="G15" s="98"/>
    </row>
    <row r="16" spans="1:7" ht="21.75" customHeight="1">
      <c r="A16" s="135" t="s">
        <v>156</v>
      </c>
      <c r="B16" s="134">
        <v>5363.7784152189042</v>
      </c>
      <c r="C16" s="134">
        <v>2574.8209999999999</v>
      </c>
      <c r="D16" s="133">
        <v>2758.5909999999999</v>
      </c>
    </row>
    <row r="17" spans="1:4" ht="39.75" customHeight="1" thickBot="1">
      <c r="A17" s="132" t="s">
        <v>155</v>
      </c>
      <c r="B17" s="131">
        <f>SUM(B8:B14)</f>
        <v>327506.26810296322</v>
      </c>
      <c r="C17" s="131">
        <f>SUM(C8:C14)</f>
        <v>151217.68688000002</v>
      </c>
      <c r="D17" s="131">
        <f>SUM(D8:D14)</f>
        <v>115777.00699999998</v>
      </c>
    </row>
    <row r="18" spans="1:4" ht="15">
      <c r="A18" s="130"/>
      <c r="B18" s="129"/>
      <c r="C18" s="128"/>
      <c r="D18" s="128"/>
    </row>
    <row r="19" spans="1:4" ht="15" hidden="1">
      <c r="A19" s="127"/>
      <c r="B19" s="126"/>
      <c r="C19" s="126"/>
      <c r="D19" s="126"/>
    </row>
    <row r="20" spans="1:4" ht="15" hidden="1">
      <c r="A20" s="127"/>
      <c r="B20" s="126"/>
      <c r="C20" s="126"/>
      <c r="D20" s="126"/>
    </row>
    <row r="21" spans="1:4" ht="15" hidden="1">
      <c r="A21" s="127"/>
      <c r="B21" s="126"/>
      <c r="C21" s="126"/>
      <c r="D21" s="126"/>
    </row>
    <row r="22" spans="1:4" ht="15" hidden="1">
      <c r="A22" s="127"/>
      <c r="B22" s="126"/>
      <c r="C22" s="126"/>
      <c r="D22" s="126"/>
    </row>
    <row r="23" spans="1:4" ht="15" hidden="1">
      <c r="A23" s="127"/>
      <c r="B23" s="126"/>
      <c r="C23" s="126"/>
      <c r="D23" s="126"/>
    </row>
    <row r="24" spans="1:4" ht="15" hidden="1">
      <c r="A24" s="127"/>
      <c r="B24" s="126"/>
      <c r="C24" s="126"/>
      <c r="D24" s="126"/>
    </row>
    <row r="27" spans="1:4" ht="18.75">
      <c r="A27" s="72" t="s">
        <v>154</v>
      </c>
      <c r="B27" s="72"/>
      <c r="C27" s="124"/>
      <c r="D27" s="124"/>
    </row>
    <row r="28" spans="1:4" ht="18.75">
      <c r="A28" s="72" t="s">
        <v>153</v>
      </c>
      <c r="B28" s="72"/>
      <c r="C28" s="124"/>
      <c r="D28" s="124"/>
    </row>
    <row r="29" spans="1:4" ht="18.75">
      <c r="A29" s="125"/>
      <c r="B29" s="125"/>
      <c r="C29" s="124"/>
      <c r="D29" s="124"/>
    </row>
  </sheetData>
  <mergeCells count="5">
    <mergeCell ref="A3:D3"/>
    <mergeCell ref="A4:D4"/>
    <mergeCell ref="A6:A7"/>
    <mergeCell ref="B6:B7"/>
    <mergeCell ref="C6:D6"/>
  </mergeCells>
  <printOptions horizontalCentered="1" verticalCentered="1"/>
  <pageMargins left="0.69" right="0.49" top="0.16" bottom="0.51" header="0.27" footer="0.51181102362204722"/>
  <pageSetup paperSize="9" scale="11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dimension ref="A1:H30"/>
  <sheetViews>
    <sheetView workbookViewId="0">
      <selection activeCell="C7" sqref="C7:E26"/>
    </sheetView>
  </sheetViews>
  <sheetFormatPr defaultRowHeight="12.75"/>
  <cols>
    <col min="1" max="1" width="6.28515625" customWidth="1"/>
    <col min="2" max="2" width="46.42578125" customWidth="1"/>
    <col min="3" max="3" width="16.42578125" customWidth="1"/>
    <col min="4" max="4" width="16" customWidth="1"/>
    <col min="5" max="5" width="16.28515625" customWidth="1"/>
  </cols>
  <sheetData>
    <row r="1" spans="1:5">
      <c r="A1" s="123"/>
      <c r="B1" s="123"/>
      <c r="C1" s="123"/>
      <c r="D1" s="123"/>
      <c r="E1" s="49"/>
    </row>
    <row r="2" spans="1:5" ht="15" customHeight="1">
      <c r="A2" s="152" t="s">
        <v>152</v>
      </c>
      <c r="B2" s="152"/>
      <c r="C2" s="152"/>
      <c r="D2" s="152"/>
      <c r="E2" s="152"/>
    </row>
    <row r="3" spans="1:5">
      <c r="A3" s="153" t="s">
        <v>151</v>
      </c>
      <c r="B3" s="153"/>
      <c r="C3" s="153"/>
      <c r="D3" s="153"/>
      <c r="E3" s="153"/>
    </row>
    <row r="4" spans="1:5">
      <c r="A4" s="154"/>
      <c r="B4" s="154"/>
      <c r="C4" s="154"/>
      <c r="D4" s="154"/>
      <c r="E4" s="154"/>
    </row>
    <row r="5" spans="1:5">
      <c r="E5" t="s">
        <v>150</v>
      </c>
    </row>
    <row r="6" spans="1:5" ht="63" customHeight="1">
      <c r="A6" s="122" t="s">
        <v>149</v>
      </c>
      <c r="B6" s="121" t="s">
        <v>86</v>
      </c>
      <c r="C6" s="120" t="s">
        <v>186</v>
      </c>
      <c r="D6" s="120" t="s">
        <v>187</v>
      </c>
      <c r="E6" s="119" t="s">
        <v>148</v>
      </c>
    </row>
    <row r="7" spans="1:5" ht="27" customHeight="1">
      <c r="A7" s="113">
        <v>1</v>
      </c>
      <c r="B7" s="112" t="s">
        <v>147</v>
      </c>
      <c r="C7" s="111">
        <v>119428392</v>
      </c>
      <c r="D7" s="111">
        <v>131223319.61</v>
      </c>
      <c r="E7" s="111">
        <f t="shared" ref="E7:E18" si="0">D7-C7</f>
        <v>11794927.609999999</v>
      </c>
    </row>
    <row r="8" spans="1:5" ht="29.25" customHeight="1">
      <c r="A8" s="113">
        <v>2</v>
      </c>
      <c r="B8" s="112" t="s">
        <v>146</v>
      </c>
      <c r="C8" s="111">
        <v>90800991</v>
      </c>
      <c r="D8" s="111">
        <v>89883912.230000004</v>
      </c>
      <c r="E8" s="111">
        <f t="shared" si="0"/>
        <v>-917078.76999999583</v>
      </c>
    </row>
    <row r="9" spans="1:5" ht="30" customHeight="1">
      <c r="A9" s="118">
        <v>3</v>
      </c>
      <c r="B9" s="112" t="s">
        <v>145</v>
      </c>
      <c r="C9" s="117">
        <f>C7-C8</f>
        <v>28627401</v>
      </c>
      <c r="D9" s="117">
        <f>D7-D8</f>
        <v>41339407.379999995</v>
      </c>
      <c r="E9" s="117">
        <f t="shared" si="0"/>
        <v>12712006.379999995</v>
      </c>
    </row>
    <row r="10" spans="1:5" ht="17.25" customHeight="1">
      <c r="A10" s="113">
        <v>4</v>
      </c>
      <c r="B10" s="112" t="s">
        <v>144</v>
      </c>
      <c r="C10" s="111">
        <f>C11+C12+C13</f>
        <v>21406794</v>
      </c>
      <c r="D10" s="111">
        <f>D11+D12+D13</f>
        <v>25052733.73</v>
      </c>
      <c r="E10" s="111">
        <f t="shared" si="0"/>
        <v>3645939.7300000004</v>
      </c>
    </row>
    <row r="11" spans="1:5" ht="16.5" customHeight="1">
      <c r="A11" s="116" t="s">
        <v>143</v>
      </c>
      <c r="B11" s="112" t="s">
        <v>142</v>
      </c>
      <c r="C11" s="111">
        <v>5175638</v>
      </c>
      <c r="D11" s="111">
        <v>5222816.1900000004</v>
      </c>
      <c r="E11" s="111">
        <f t="shared" si="0"/>
        <v>47178.19000000041</v>
      </c>
    </row>
    <row r="12" spans="1:5" ht="17.25" customHeight="1">
      <c r="A12" s="115" t="s">
        <v>141</v>
      </c>
      <c r="B12" s="112" t="s">
        <v>140</v>
      </c>
      <c r="C12" s="111">
        <v>6841811</v>
      </c>
      <c r="D12" s="111">
        <v>8538174.6300000008</v>
      </c>
      <c r="E12" s="111">
        <f t="shared" si="0"/>
        <v>1696363.6300000008</v>
      </c>
    </row>
    <row r="13" spans="1:5" ht="15.75" customHeight="1">
      <c r="A13" s="113" t="s">
        <v>139</v>
      </c>
      <c r="B13" s="112" t="s">
        <v>138</v>
      </c>
      <c r="C13" s="111">
        <v>9389345</v>
      </c>
      <c r="D13" s="111">
        <v>11291742.91</v>
      </c>
      <c r="E13" s="111">
        <f t="shared" si="0"/>
        <v>1902397.9100000001</v>
      </c>
    </row>
    <row r="14" spans="1:5" ht="18" customHeight="1">
      <c r="A14" s="113">
        <v>5</v>
      </c>
      <c r="B14" s="112" t="s">
        <v>137</v>
      </c>
      <c r="C14" s="111">
        <v>642002</v>
      </c>
      <c r="D14" s="111">
        <v>1441662.32</v>
      </c>
      <c r="E14" s="111">
        <f t="shared" si="0"/>
        <v>799660.32000000007</v>
      </c>
    </row>
    <row r="15" spans="1:5" ht="15" customHeight="1">
      <c r="A15" s="113">
        <v>6</v>
      </c>
      <c r="B15" s="112" t="s">
        <v>136</v>
      </c>
      <c r="C15" s="111">
        <f>C9-C10+C14</f>
        <v>7862609</v>
      </c>
      <c r="D15" s="111">
        <f>D9-D10+D14</f>
        <v>17728335.969999995</v>
      </c>
      <c r="E15" s="111">
        <f t="shared" si="0"/>
        <v>9865726.9699999951</v>
      </c>
    </row>
    <row r="16" spans="1:5" ht="15.75" customHeight="1">
      <c r="A16" s="113">
        <v>7</v>
      </c>
      <c r="B16" s="112" t="s">
        <v>135</v>
      </c>
      <c r="C16" s="111">
        <v>36470442</v>
      </c>
      <c r="D16" s="111">
        <v>71715680.159999996</v>
      </c>
      <c r="E16" s="111">
        <f t="shared" si="0"/>
        <v>35245238.159999996</v>
      </c>
    </row>
    <row r="17" spans="1:8" ht="15.75" customHeight="1">
      <c r="A17" s="113">
        <v>8</v>
      </c>
      <c r="B17" s="112" t="s">
        <v>73</v>
      </c>
      <c r="C17" s="111">
        <v>32303527</v>
      </c>
      <c r="D17" s="111">
        <v>78237764.909999996</v>
      </c>
      <c r="E17" s="111">
        <f t="shared" si="0"/>
        <v>45934237.909999996</v>
      </c>
    </row>
    <row r="18" spans="1:8" ht="17.25" customHeight="1">
      <c r="A18" s="113">
        <v>9</v>
      </c>
      <c r="B18" s="112" t="s">
        <v>134</v>
      </c>
      <c r="C18" s="111">
        <f>C15+C16-C17</f>
        <v>12029524</v>
      </c>
      <c r="D18" s="111">
        <f>D15+D16-D17</f>
        <v>11206251.219999999</v>
      </c>
      <c r="E18" s="111">
        <f t="shared" si="0"/>
        <v>-823272.78000000119</v>
      </c>
    </row>
    <row r="19" spans="1:8" ht="17.25" customHeight="1">
      <c r="A19" s="113">
        <v>10</v>
      </c>
      <c r="B19" s="112" t="s">
        <v>133</v>
      </c>
      <c r="C19" s="111"/>
      <c r="D19" s="111"/>
      <c r="E19" s="111"/>
    </row>
    <row r="20" spans="1:8" ht="17.25" customHeight="1">
      <c r="A20" s="113">
        <v>11</v>
      </c>
      <c r="B20" s="112" t="s">
        <v>132</v>
      </c>
      <c r="C20" s="111">
        <f>C18</f>
        <v>12029524</v>
      </c>
      <c r="D20" s="111">
        <f>D18</f>
        <v>11206251.219999999</v>
      </c>
      <c r="E20" s="111">
        <f t="shared" ref="E20:E26" si="1">D20-C20</f>
        <v>-823272.78000000119</v>
      </c>
    </row>
    <row r="21" spans="1:8" ht="21" customHeight="1">
      <c r="A21" s="113">
        <v>12</v>
      </c>
      <c r="B21" s="112" t="s">
        <v>131</v>
      </c>
      <c r="C21" s="114">
        <v>1537509.43</v>
      </c>
      <c r="D21" s="114">
        <v>2322305.5299999998</v>
      </c>
      <c r="E21" s="111">
        <f t="shared" si="1"/>
        <v>784796.09999999986</v>
      </c>
    </row>
    <row r="22" spans="1:8" ht="14.25" customHeight="1">
      <c r="A22" s="113">
        <v>13</v>
      </c>
      <c r="B22" s="112" t="s">
        <v>130</v>
      </c>
      <c r="C22" s="111">
        <v>271340.67700000003</v>
      </c>
      <c r="D22" s="111"/>
      <c r="E22" s="111">
        <f t="shared" si="1"/>
        <v>-271340.67700000003</v>
      </c>
    </row>
    <row r="23" spans="1:8" ht="16.5" customHeight="1">
      <c r="A23" s="113">
        <v>14</v>
      </c>
      <c r="B23" s="112" t="s">
        <v>70</v>
      </c>
      <c r="C23" s="111">
        <f>C20+C21-C22</f>
        <v>13295692.753</v>
      </c>
      <c r="D23" s="111">
        <f>D20+D21-D22</f>
        <v>13528556.749999998</v>
      </c>
      <c r="E23" s="111">
        <f>D23-C23</f>
        <v>232863.99699999765</v>
      </c>
    </row>
    <row r="24" spans="1:8" ht="18.75" customHeight="1">
      <c r="A24" s="113">
        <v>15</v>
      </c>
      <c r="B24" s="112" t="s">
        <v>129</v>
      </c>
      <c r="C24" s="111">
        <f>C23*15%</f>
        <v>1994353.91295</v>
      </c>
      <c r="D24" s="111">
        <f>D23*15%</f>
        <v>2029283.5124999997</v>
      </c>
      <c r="E24" s="111">
        <f t="shared" si="1"/>
        <v>34929.599549999693</v>
      </c>
    </row>
    <row r="25" spans="1:8" ht="16.5" customHeight="1">
      <c r="A25" s="113">
        <v>16</v>
      </c>
      <c r="B25" s="112" t="s">
        <v>68</v>
      </c>
      <c r="C25" s="111"/>
      <c r="D25" s="111"/>
      <c r="E25" s="111">
        <f t="shared" si="1"/>
        <v>0</v>
      </c>
    </row>
    <row r="26" spans="1:8" ht="17.25" customHeight="1">
      <c r="A26" s="113">
        <v>17</v>
      </c>
      <c r="B26" s="112" t="s">
        <v>128</v>
      </c>
      <c r="C26" s="111">
        <f>C20-C24-C25</f>
        <v>10035170.08705</v>
      </c>
      <c r="D26" s="111">
        <f>D20-D24-D25</f>
        <v>9176967.7074999996</v>
      </c>
      <c r="E26" s="111">
        <f t="shared" si="1"/>
        <v>-858202.37955000065</v>
      </c>
    </row>
    <row r="28" spans="1:8">
      <c r="A28" s="110"/>
      <c r="B28" s="109"/>
      <c r="C28" s="109"/>
      <c r="D28" s="109"/>
    </row>
    <row r="29" spans="1:8">
      <c r="A29" s="72" t="s">
        <v>127</v>
      </c>
      <c r="B29" s="72"/>
      <c r="C29" s="72"/>
      <c r="D29" s="72"/>
      <c r="E29" s="72"/>
      <c r="F29" s="72"/>
      <c r="G29" s="72"/>
      <c r="H29" s="72"/>
    </row>
    <row r="30" spans="1:8">
      <c r="A30" s="72" t="s">
        <v>126</v>
      </c>
      <c r="B30" s="72"/>
      <c r="C30" s="72"/>
      <c r="D30" s="72"/>
      <c r="E30" s="72"/>
      <c r="F30" s="72"/>
      <c r="G30" s="72"/>
      <c r="H30" s="72"/>
    </row>
  </sheetData>
  <mergeCells count="3">
    <mergeCell ref="A2:E2"/>
    <mergeCell ref="A3:E3"/>
    <mergeCell ref="A4:E4"/>
  </mergeCells>
  <pageMargins left="1.7" right="0.75" top="0.19" bottom="0.19" header="0.19" footer="0.1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H17"/>
  <sheetViews>
    <sheetView topLeftCell="A4" zoomScaleNormal="100" workbookViewId="0">
      <selection activeCell="M6" sqref="M6"/>
    </sheetView>
  </sheetViews>
  <sheetFormatPr defaultRowHeight="12.75"/>
  <cols>
    <col min="1" max="1" width="4.42578125" style="50" customWidth="1"/>
    <col min="2" max="2" width="41.5703125" style="50" customWidth="1"/>
    <col min="3" max="3" width="8.85546875" style="50" customWidth="1"/>
    <col min="4" max="4" width="12" style="50" customWidth="1"/>
    <col min="5" max="5" width="11.140625" style="50" customWidth="1"/>
    <col min="6" max="6" width="14.140625" style="50" customWidth="1"/>
    <col min="7" max="7" width="9.140625" style="50" customWidth="1"/>
    <col min="8" max="8" width="11.42578125" style="50" customWidth="1"/>
    <col min="9" max="16384" width="9.140625" style="50"/>
  </cols>
  <sheetData>
    <row r="1" spans="1:8" ht="76.5" customHeight="1">
      <c r="G1"/>
    </row>
    <row r="3" spans="1:8" ht="34.5" customHeight="1">
      <c r="A3" s="162" t="s">
        <v>63</v>
      </c>
      <c r="B3" s="162"/>
      <c r="C3" s="162"/>
      <c r="D3" s="162"/>
      <c r="E3" s="162"/>
      <c r="F3" s="162"/>
      <c r="G3" s="162"/>
      <c r="H3" s="162"/>
    </row>
    <row r="4" spans="1:8" ht="34.5" customHeight="1">
      <c r="A4" s="163" t="s">
        <v>173</v>
      </c>
      <c r="B4" s="163"/>
      <c r="C4" s="163"/>
      <c r="D4" s="163"/>
      <c r="E4" s="163"/>
      <c r="F4" s="163"/>
      <c r="G4" s="163"/>
      <c r="H4" s="163"/>
    </row>
    <row r="5" spans="1:8" ht="23.25" customHeight="1">
      <c r="A5" s="164"/>
      <c r="B5" s="164"/>
      <c r="C5" s="164"/>
      <c r="D5" s="164"/>
      <c r="E5" s="164"/>
      <c r="F5" s="164"/>
      <c r="G5" s="164"/>
      <c r="H5" s="164"/>
    </row>
    <row r="6" spans="1:8" ht="32.25" customHeight="1">
      <c r="A6" s="70"/>
      <c r="B6" s="165" t="s">
        <v>27</v>
      </c>
      <c r="C6" s="165" t="s">
        <v>30</v>
      </c>
      <c r="D6" s="167" t="s">
        <v>174</v>
      </c>
      <c r="E6" s="168"/>
      <c r="F6" s="169"/>
      <c r="G6" s="165" t="s">
        <v>175</v>
      </c>
      <c r="H6" s="68" t="s">
        <v>62</v>
      </c>
    </row>
    <row r="7" spans="1:8" ht="23.25" customHeight="1">
      <c r="A7" s="69"/>
      <c r="B7" s="166"/>
      <c r="C7" s="166"/>
      <c r="D7" s="68" t="s">
        <v>26</v>
      </c>
      <c r="E7" s="68" t="s">
        <v>25</v>
      </c>
      <c r="F7" s="68" t="s">
        <v>61</v>
      </c>
      <c r="G7" s="166"/>
      <c r="H7" s="68" t="s">
        <v>7</v>
      </c>
    </row>
    <row r="8" spans="1:8" ht="24.75" customHeight="1">
      <c r="A8" s="67">
        <v>1</v>
      </c>
      <c r="B8" s="66" t="s">
        <v>60</v>
      </c>
      <c r="C8" s="53" t="s">
        <v>59</v>
      </c>
      <c r="D8" s="52">
        <v>219729.9</v>
      </c>
      <c r="E8" s="52">
        <v>164890.29999999999</v>
      </c>
      <c r="F8" s="56">
        <v>75</v>
      </c>
      <c r="G8" s="52">
        <v>120675</v>
      </c>
      <c r="H8" s="56">
        <v>136.6</v>
      </c>
    </row>
    <row r="9" spans="1:8" ht="24" customHeight="1">
      <c r="A9" s="55">
        <v>2</v>
      </c>
      <c r="B9" s="57" t="s">
        <v>58</v>
      </c>
      <c r="C9" s="57" t="s">
        <v>57</v>
      </c>
      <c r="D9" s="60">
        <v>196628.9</v>
      </c>
      <c r="E9" s="60">
        <v>146774.29999999999</v>
      </c>
      <c r="F9" s="56">
        <v>74.599999999999994</v>
      </c>
      <c r="G9" s="60">
        <v>131883.1</v>
      </c>
      <c r="H9" s="56">
        <v>111.3</v>
      </c>
    </row>
    <row r="10" spans="1:8" ht="16.5" customHeight="1">
      <c r="A10" s="65">
        <v>3</v>
      </c>
      <c r="B10" s="64" t="s">
        <v>56</v>
      </c>
      <c r="C10" s="63" t="s">
        <v>168</v>
      </c>
      <c r="D10" s="62"/>
      <c r="E10" s="60"/>
      <c r="F10" s="61"/>
      <c r="G10" s="60"/>
      <c r="H10" s="59"/>
    </row>
    <row r="11" spans="1:8" ht="24" customHeight="1">
      <c r="A11" s="58"/>
      <c r="B11" s="54" t="s">
        <v>55</v>
      </c>
      <c r="C11" s="53" t="s">
        <v>54</v>
      </c>
      <c r="D11" s="51">
        <v>36.4</v>
      </c>
      <c r="E11" s="52">
        <v>36.799999999999997</v>
      </c>
      <c r="F11" s="51">
        <v>101</v>
      </c>
      <c r="G11" s="52">
        <v>26.2</v>
      </c>
      <c r="H11" s="56">
        <v>140.30000000000001</v>
      </c>
    </row>
    <row r="12" spans="1:8" ht="24" customHeight="1">
      <c r="A12" s="58"/>
      <c r="B12" s="54" t="s">
        <v>53</v>
      </c>
      <c r="C12" s="57" t="s">
        <v>52</v>
      </c>
      <c r="D12" s="51">
        <v>48.6</v>
      </c>
      <c r="E12" s="52">
        <v>26.2</v>
      </c>
      <c r="F12" s="56">
        <v>54</v>
      </c>
      <c r="G12" s="52">
        <v>34.799999999999997</v>
      </c>
      <c r="H12" s="56">
        <v>75.3</v>
      </c>
    </row>
    <row r="13" spans="1:8" ht="24.75" customHeight="1">
      <c r="A13" s="55"/>
      <c r="B13" s="54" t="s">
        <v>51</v>
      </c>
      <c r="C13" s="53" t="s">
        <v>11</v>
      </c>
      <c r="D13" s="52">
        <v>5116.6000000000004</v>
      </c>
      <c r="E13" s="52">
        <v>3474</v>
      </c>
      <c r="F13" s="51">
        <v>67.900000000000006</v>
      </c>
      <c r="G13" s="52">
        <v>3391.4</v>
      </c>
      <c r="H13" s="51">
        <v>102.4</v>
      </c>
    </row>
    <row r="16" spans="1:8" ht="30.75" customHeight="1">
      <c r="A16" t="s">
        <v>50</v>
      </c>
    </row>
    <row r="17" spans="1:1" ht="15.75" customHeight="1">
      <c r="A17" t="s">
        <v>49</v>
      </c>
    </row>
  </sheetData>
  <mergeCells count="7">
    <mergeCell ref="A3:H3"/>
    <mergeCell ref="A4:H4"/>
    <mergeCell ref="A5:H5"/>
    <mergeCell ref="B6:B7"/>
    <mergeCell ref="C6:C7"/>
    <mergeCell ref="D6:F6"/>
    <mergeCell ref="G6:G7"/>
  </mergeCells>
  <pageMargins left="1.7" right="0.70866141732283472" top="0.25" bottom="0.2" header="0.2" footer="0.2"/>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
  <sheetViews>
    <sheetView topLeftCell="C1"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Анализ-2021г. 1-пол-е</vt:lpstr>
      <vt:lpstr>2021 г.1-пол-е</vt:lpstr>
      <vt:lpstr>Пояс.зап-2021 1-полу-е</vt:lpstr>
      <vt:lpstr>финан.резул.2021г. 1-пол</vt:lpstr>
      <vt:lpstr>Расх. пер.1-пол-е</vt:lpstr>
      <vt:lpstr>анализ себест.1-пол-е</vt:lpstr>
      <vt:lpstr>Табл№5 1-пол</vt:lpstr>
      <vt:lpstr>Пр№1 2021г.1-пол-е.</vt:lpstr>
      <vt:lpstr>Лист1</vt:lpstr>
      <vt:lpstr>'Анализ-2021г. 1-пол-е'!Область_печати</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gulom</dc:creator>
  <cp:lastModifiedBy>Пользователь Windows</cp:lastModifiedBy>
  <dcterms:created xsi:type="dcterms:W3CDTF">2020-12-03T03:54:55Z</dcterms:created>
  <dcterms:modified xsi:type="dcterms:W3CDTF">2022-04-14T04:58:55Z</dcterms:modified>
</cp:coreProperties>
</file>